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xr:revisionPtr revIDLastSave="0" documentId="8_{7FB66FD9-E4E2-445F-B72A-6207639F2618}" xr6:coauthVersionLast="47" xr6:coauthVersionMax="47" xr10:uidLastSave="{00000000-0000-0000-0000-000000000000}"/>
  <bookViews>
    <workbookView xWindow="0" yWindow="0" windowWidth="16384" windowHeight="8192" tabRatio="500" firstSheet="5" activeTab="5" xr2:uid="{00000000-000D-0000-FFFF-FFFF00000000}"/>
  </bookViews>
  <sheets>
    <sheet name="Start Here" sheetId="1" r:id="rId1"/>
    <sheet name="Definitions" sheetId="2" r:id="rId2"/>
    <sheet name="Scoring Rubric" sheetId="3" r:id="rId3"/>
    <sheet name="Tool Inventory" sheetId="4" r:id="rId4"/>
    <sheet name="Data Protection Register" sheetId="5" r:id="rId5"/>
    <sheet name="Risk Summary" sheetId="6" r:id="rId6"/>
    <sheet name="Action Plan" sheetId="7" r:id="rId7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" l="1"/>
  <c r="C25" i="6"/>
  <c r="B30" i="6" s="1"/>
  <c r="C22" i="6"/>
  <c r="C19" i="6"/>
  <c r="C18" i="6"/>
  <c r="C14" i="6"/>
  <c r="C13" i="6"/>
  <c r="C12" i="6"/>
  <c r="C8" i="6"/>
  <c r="O26" i="4"/>
  <c r="P26" i="4" s="1"/>
  <c r="O25" i="4"/>
  <c r="P25" i="4" s="1"/>
  <c r="O24" i="4"/>
  <c r="P24" i="4" s="1"/>
  <c r="O23" i="4"/>
  <c r="P23" i="4" s="1"/>
  <c r="O22" i="4"/>
  <c r="P22" i="4" s="1"/>
  <c r="O21" i="4"/>
  <c r="P21" i="4" s="1"/>
  <c r="O20" i="4"/>
  <c r="P20" i="4" s="1"/>
  <c r="O19" i="4"/>
  <c r="P19" i="4" s="1"/>
  <c r="O18" i="4"/>
  <c r="P18" i="4" s="1"/>
  <c r="O17" i="4"/>
  <c r="P17" i="4" s="1"/>
  <c r="O16" i="4"/>
  <c r="P16" i="4" s="1"/>
  <c r="O15" i="4"/>
  <c r="P15" i="4" s="1"/>
  <c r="O14" i="4"/>
  <c r="P14" i="4" s="1"/>
  <c r="O13" i="4"/>
  <c r="P13" i="4" s="1"/>
  <c r="O12" i="4"/>
  <c r="P12" i="4" s="1"/>
  <c r="O11" i="4"/>
  <c r="P11" i="4" s="1"/>
  <c r="O10" i="4"/>
  <c r="P10" i="4" s="1"/>
  <c r="O9" i="4"/>
  <c r="P9" i="4" s="1"/>
  <c r="O8" i="4"/>
  <c r="P8" i="4" s="1"/>
  <c r="O7" i="4"/>
  <c r="P7" i="4" s="1"/>
  <c r="O6" i="4"/>
  <c r="P6" i="4" s="1"/>
  <c r="O5" i="4"/>
  <c r="P5" i="4" s="1"/>
  <c r="O4" i="4"/>
  <c r="P4" i="4" s="1"/>
  <c r="O3" i="4"/>
  <c r="P3" i="4" s="1"/>
  <c r="O2" i="4"/>
  <c r="P2" i="4" s="1"/>
  <c r="F7" i="6" l="1"/>
  <c r="E7" i="6"/>
  <c r="D7" i="6"/>
  <c r="C7" i="6"/>
  <c r="B29" i="6" s="1"/>
</calcChain>
</file>

<file path=xl/sharedStrings.xml><?xml version="1.0" encoding="utf-8"?>
<sst xmlns="http://schemas.openxmlformats.org/spreadsheetml/2006/main" count="201" uniqueCount="151">
  <si>
    <t xml:space="preserve">  AI Governance Toolkit — Law Society of Ireland</t>
  </si>
  <si>
    <t xml:space="preserve">  Tool 1.1 — Shadow AI Audit: AI Tool Inventory &amp; Risk Matrix</t>
  </si>
  <si>
    <t>About This Workbook</t>
  </si>
  <si>
    <t>Purpose:</t>
  </si>
  <si>
    <t>Capture working data for a Shadow AI Audit. Identify every AI tool, assess risk across five weighted dimensions, and create an action plan.</t>
  </si>
  <si>
    <t>How to use:</t>
  </si>
  <si>
    <t>Complete the Tool Inventory tab (one row per AI tool). Complete the Data Protection Register for tools processing personal data. The Risk Summary auto-calculates. Transfer priority actions to the Action Plan.</t>
  </si>
  <si>
    <t>Who completes it:</t>
  </si>
  <si>
    <t>Practice manager, IT lead, or designated partner — with input from all staff during discovery.</t>
  </si>
  <si>
    <t>Update cycle:</t>
  </si>
  <si>
    <t>Review quarterly. New tools added as identified. Reclassify when terms change or guidance is updated.</t>
  </si>
  <si>
    <t>Scope note: This workbook does not constitute legal advice. Outputs should be reviewed against your firm’s circumstances and current Law Society guidance.</t>
  </si>
  <si>
    <t>Action Classification Key</t>
  </si>
  <si>
    <t>BLOCK</t>
  </si>
  <si>
    <t>Cease use — high risk, no governance path. Consumer AI processing client/privileged data without DPA.</t>
  </si>
  <si>
    <t>FORMALISE</t>
  </si>
  <si>
    <t>Value confirmed — needs enterprise agreement, DPA, usage policy, or management approval.</t>
  </si>
  <si>
    <t>ADOPT</t>
  </si>
  <si>
    <t>Low risk, high value — sanction for use with appropriate guardrails and verification.</t>
  </si>
  <si>
    <t>MONITOR</t>
  </si>
  <si>
    <t>Borderline — insufficient information or risk may change. Review within 30 days.</t>
  </si>
  <si>
    <t>Weighted Risk Scoring (5 dimensions)</t>
  </si>
  <si>
    <t>Data sensitivity</t>
  </si>
  <si>
    <t>30%</t>
  </si>
  <si>
    <t>Agreement strength</t>
  </si>
  <si>
    <t>25%</t>
  </si>
  <si>
    <t>Use pattern</t>
  </si>
  <si>
    <t>20%</t>
  </si>
  <si>
    <t>Professional obligation exposure</t>
  </si>
  <si>
    <t>15%</t>
  </si>
  <si>
    <t>Retention / training risk</t>
  </si>
  <si>
    <t>10%</t>
  </si>
  <si>
    <t xml:space="preserve">This resource was developed by Acuity AI Advisory in consultation with the Law Society of Ireland. 
</t>
  </si>
  <si>
    <r>
      <rPr>
        <sz val="11"/>
        <color rgb="FF000000"/>
        <rFont val="Aptos"/>
      </rPr>
      <t xml:space="preserve">Acuity AI Advisory, 
Buttermilk Lane,
Downings North,
Prosperous,                                   
Kildare W91 K2N7
</t>
    </r>
    <r>
      <rPr>
        <b/>
        <sz val="11"/>
        <color rgb="FF000000"/>
        <rFont val="Aptos"/>
      </rPr>
      <t xml:space="preserve">E </t>
    </r>
    <r>
      <rPr>
        <sz val="11"/>
        <color rgb="FF000000"/>
        <rFont val="Aptos"/>
      </rPr>
      <t xml:space="preserve">hello@acuityai.co                   
</t>
    </r>
    <r>
      <rPr>
        <b/>
        <sz val="11"/>
        <color rgb="FF000000"/>
        <rFont val="Aptos"/>
      </rPr>
      <t>W</t>
    </r>
    <r>
      <rPr>
        <sz val="11"/>
        <color rgb="FF000000"/>
        <rFont val="Aptos"/>
      </rPr>
      <t xml:space="preserve"> www.acuityai.co                   </t>
    </r>
  </si>
  <si>
    <r>
      <rPr>
        <sz val="11"/>
        <color rgb="FF000000"/>
        <rFont val="Calibri"/>
      </rPr>
      <t xml:space="preserve">Law Society of Ireland, 
Blackhall Place, 
Dublin 7, 
D07 VY24 
</t>
    </r>
    <r>
      <rPr>
        <b/>
        <sz val="11"/>
        <color rgb="FF000000"/>
        <rFont val="Calibri"/>
      </rPr>
      <t xml:space="preserve">E </t>
    </r>
    <r>
      <rPr>
        <sz val="11"/>
        <color rgb="FF000000"/>
        <rFont val="Calibri"/>
      </rPr>
      <t xml:space="preserve">solicitorservices@lawsociety.ie 
</t>
    </r>
    <r>
      <rPr>
        <b/>
        <sz val="11"/>
        <color rgb="FF000000"/>
        <rFont val="Calibri"/>
      </rPr>
      <t>W</t>
    </r>
    <r>
      <rPr>
        <sz val="11"/>
        <color rgb="FF000000"/>
        <rFont val="Calibri"/>
      </rPr>
      <t xml:space="preserve"> www.lawsociety.ie 
</t>
    </r>
  </si>
  <si>
    <t>Field Definitions — Tool Inventory</t>
  </si>
  <si>
    <t>Use this reference when completing the Tool Inventory tab. Each field is explained with its accepted values.</t>
  </si>
  <si>
    <t>Field</t>
  </si>
  <si>
    <t>Accepted Values</t>
  </si>
  <si>
    <t>Description &amp; Guidance</t>
  </si>
  <si>
    <t>AI Tool / Service</t>
  </si>
  <si>
    <t>Free text</t>
  </si>
  <si>
    <t>The name of the AI tool or service (e.g., 'ChatGPT', 'Microsoft 365 Copilot', 'Luminance'). Use the product name as known within the practice.</t>
  </si>
  <si>
    <t>Vendor</t>
  </si>
  <si>
    <t>The company providing the AI tool (e.g., 'OpenAI', 'Microsoft', 'Luminance Technologies').</t>
  </si>
  <si>
    <t>AI Type</t>
  </si>
  <si>
    <t>The category of AI (e.g., 'Generative', 'NLP', 'Document analysis', 'Predictive'). Describe the primary function.</t>
  </si>
  <si>
    <t>Used By</t>
  </si>
  <si>
    <t>Which roles or teams use this tool (e.g., 'Associates', 'All solicitors', 'Corporate team').</t>
  </si>
  <si>
    <t>No. Users</t>
  </si>
  <si>
    <t>Whole number</t>
  </si>
  <si>
    <t>Approximate number of individuals using this tool within the practice.</t>
  </si>
  <si>
    <t>Data Categories</t>
  </si>
  <si>
    <t>What types of data are entered into or processed by this tool (e.g., 'Client names, case details', 'Draft correspondence').</t>
  </si>
  <si>
    <t>Data Sensitivity</t>
  </si>
  <si>
    <t>High / Medium / Low</t>
  </si>
  <si>
    <t>HIGH: Client-identifying data, privileged communications, case strategy, financial records.
MEDIUM: Internal drafts, general correspondence, non-identifying research.
LOW: Public information, anonymised data, marketing content.</t>
  </si>
  <si>
    <t>Agreement Type</t>
  </si>
  <si>
    <t>Consumer / Enterprise</t>
  </si>
  <si>
    <t>CONSUMER: Free-tier or personal account with standard consumer terms of service (e.g., ChatGPT Free, Grammarly Free).
ENTERPRISE: Firm-negotiated or business-grade agreement with enterprise terms, DPA, and SLA.</t>
  </si>
  <si>
    <t>DPA in Place?</t>
  </si>
  <si>
    <t>Yes / No</t>
  </si>
  <si>
    <t>Is there a Data Processing Agreement under GDPR Art. 28 between the practice and the vendor? Required for any tool processing personal data.</t>
  </si>
  <si>
    <t>Data Leaves EEA?</t>
  </si>
  <si>
    <t>Yes / No / Unknown</t>
  </si>
  <si>
    <t>Does the tool transfer data outside the European Economic Area? Check vendor documentation. If unsure, mark 'Unknown'.</t>
  </si>
  <si>
    <t>Trains on Input?</t>
  </si>
  <si>
    <t>Does the vendor use your input data to train or improve its AI models? Check the vendor's terms. Consumer tools typically do; enterprise tools typically don't.</t>
  </si>
  <si>
    <t>Use Pattern</t>
  </si>
  <si>
    <t>Embedded in workflow /
Regular / Ad hoc</t>
  </si>
  <si>
    <t>EMBEDDED IN WORKFLOW: Used daily as a core part of work processes.
REGULAR: Used several times per week but not integral to every task.
AD HOC: Used occasionally or experimentally.</t>
  </si>
  <si>
    <t>Prof. Obligations Engaged</t>
  </si>
  <si>
    <t>Free text
(or leave blank)</t>
  </si>
  <si>
    <t>List any professional obligations potentially engaged by use of this tool. Common examples: Confidentiality, Privilege, Competence, Supervision, Independence. Leave blank if none apply.</t>
  </si>
  <si>
    <t>Risk Score</t>
  </si>
  <si>
    <t>Auto-calculated</t>
  </si>
  <si>
    <t>Do not edit. Calculated automatically from a weighted formula — see the Scoring Rubric tab for full details.</t>
  </si>
  <si>
    <t>Classification</t>
  </si>
  <si>
    <t>Do not edit. Derived from Risk Score — see the Scoring Rubric tab for thresholds.</t>
  </si>
  <si>
    <t>Rationale / Notes</t>
  </si>
  <si>
    <t>Any additional context, concerns, or rationale for the classification. Use this to document why a tool was flagged or approved.</t>
  </si>
  <si>
    <t>Scoring Rubric — Risk Score Methodology</t>
  </si>
  <si>
    <t>The Risk Score is a weighted composite of five input factors. Each factor is converted to a numerical score, multiplied by its weight, and summed. The Classification is then derived from the total Risk Score.</t>
  </si>
  <si>
    <t>Risk Score Components</t>
  </si>
  <si>
    <t>Factor (Input Field)</t>
  </si>
  <si>
    <t>Weight</t>
  </si>
  <si>
    <t>Score Range</t>
  </si>
  <si>
    <t>How It Scores</t>
  </si>
  <si>
    <t>1–3</t>
  </si>
  <si>
    <t>High = 3  ·  Medium = 2  ·  Low = 1</t>
  </si>
  <si>
    <t>Consumer = 3  ·  Enterprise = 1</t>
  </si>
  <si>
    <t>Embedded in workflow = 3  ·  Regular = 2  ·  Ad hoc = 1</t>
  </si>
  <si>
    <t>0–2</t>
  </si>
  <si>
    <t>Any obligation listed = 2  ·  Blank = 0</t>
  </si>
  <si>
    <t>Yes = 3  ·  Unknown = 2  ·  No = 1</t>
  </si>
  <si>
    <t>Formula:  Risk Score = (Data Sensitivity × 0.30) + (Agreement Type × 0.25) + (Use Pattern × 0.20) + (Prof. Obligations × 0.15) + (Trains on Input × 0.10)</t>
  </si>
  <si>
    <t>Possible Range:  0.7 (lowest risk) to 3.0 (highest risk).  Result is rounded to 1 decimal place.</t>
  </si>
  <si>
    <t>Classification Thresholds</t>
  </si>
  <si>
    <t>Risk Score Range</t>
  </si>
  <si>
    <t>Meaning</t>
  </si>
  <si>
    <t>Recommended Action</t>
  </si>
  <si>
    <t>≥ 2.5</t>
  </si>
  <si>
    <t>Unacceptable risk to the practice</t>
  </si>
  <si>
    <t>Cease use immediately. Do not permit until enterprise-grade controls are in place.</t>
  </si>
  <si>
    <t>2.0 – 2.4</t>
  </si>
  <si>
    <t>Significant risk requiring controls</t>
  </si>
  <si>
    <t>May continue only with a formal governance plan: enterprise agreement, DPA, usage policy, and supervision.</t>
  </si>
  <si>
    <t>1.5 – 1.9</t>
  </si>
  <si>
    <t>Moderate risk within acceptable bounds</t>
  </si>
  <si>
    <t>Permitted with periodic review. Document in AI register and reassess at next audit.</t>
  </si>
  <si>
    <t>&lt; 1.5</t>
  </si>
  <si>
    <t>Low risk, well-governed</t>
  </si>
  <si>
    <t>Approved for use. Include in practice AI register and review annually.</t>
  </si>
  <si>
    <t>Worked Example</t>
  </si>
  <si>
    <t>ChatGPT (Free Tier):  Data Sensitivity = High (3) × 0.30 = 0.90  |  Agreement = Consumer (3) × 0.25 = 0.75  |  Use Pattern = Embedded (3) × 0.20 = 0.60  |  Prof. Obligations = Listed (2) × 0.15 = 0.30  |  Trains = Yes (3) × 0.10 = 0.30  →  Risk Score = 2.9  →  BLOCK</t>
  </si>
  <si>
    <t>Luminance (Enterprise):  Data Sensitivity = High (3) × 0.30 = 0.90  |  Agreement = Enterprise (1) × 0.25 = 0.25  |  Use Pattern = Regular (2) × 0.20 = 0.40  |  Prof. Obligations = Listed (2) × 0.15 = 0.30  |  Trains = No (1) × 0.10 = 0.10  →  Risk Score = 2.0  →  FORMALISE</t>
  </si>
  <si>
    <t>No.</t>
  </si>
  <si>
    <t>AI Tool (from Inventory)</t>
  </si>
  <si>
    <t>Lawful Basis (Art. 6)</t>
  </si>
  <si>
    <t>Categories of Data Subjects</t>
  </si>
  <si>
    <t>Categories of Personal Data</t>
  </si>
  <si>
    <t>Transfer Mechanism</t>
  </si>
  <si>
    <t>Sub-processors</t>
  </si>
  <si>
    <t>Retention Period</t>
  </si>
  <si>
    <t>DPIA Required?</t>
  </si>
  <si>
    <t>DPIA Status</t>
  </si>
  <si>
    <t>ROPA Updated?</t>
  </si>
  <si>
    <t>Notes</t>
  </si>
  <si>
    <t xml:space="preserve">  Shadow AI Audit — Risk Summary</t>
  </si>
  <si>
    <t xml:space="preserve">  Auto-calculated from Tool Inventory. Do not edit directly.</t>
  </si>
  <si>
    <t>Classification Distribution</t>
  </si>
  <si>
    <t>Count</t>
  </si>
  <si>
    <t>Total tools audited</t>
  </si>
  <si>
    <t>High</t>
  </si>
  <si>
    <t>Medium</t>
  </si>
  <si>
    <t>Low</t>
  </si>
  <si>
    <t>Consumer</t>
  </si>
  <si>
    <t>Enterprise</t>
  </si>
  <si>
    <t>EEA Transfer Exposure</t>
  </si>
  <si>
    <t>Tools with data leaving EEA</t>
  </si>
  <si>
    <t>Training on Input Data</t>
  </si>
  <si>
    <t>Tools that train on input</t>
  </si>
  <si>
    <t>Unknown training status</t>
  </si>
  <si>
    <t>Priority Alerts</t>
  </si>
  <si>
    <t>Action</t>
  </si>
  <si>
    <t>Related Tool(s)</t>
  </si>
  <si>
    <t>Priority Tier</t>
  </si>
  <si>
    <t>Professional Obligation</t>
  </si>
  <si>
    <t>Owner</t>
  </si>
  <si>
    <t>Deadline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</si>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</sst>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1"/>
    </font>
    <font>
      <b/>
      <sz val="13"/>
      <color rgb="FFF8F5EF"/>
      <name val="Arial"/>
      <charset val="1"/>
    </font>
    <font>
      <b/>
      <sz val="11"/>
      <color rgb="FFD8BB8B"/>
      <name val="Arial"/>
      <charset val="1"/>
    </font>
    <font>
      <b/>
      <sz val="11"/>
      <color rgb="FF0F014D"/>
      <name val="Arial"/>
      <charset val="1"/>
    </font>
    <font>
      <b/>
      <sz val="10"/>
      <color rgb="FF0F014D"/>
      <name val="Arial"/>
      <charset val="1"/>
    </font>
    <font>
      <sz val="10"/>
      <color rgb="FF1A0F5C"/>
      <name val="Arial"/>
      <charset val="1"/>
    </font>
    <font>
      <i/>
      <sz val="9"/>
      <color rgb="FF6B6096"/>
      <name val="Arial"/>
      <charset val="1"/>
    </font>
    <font>
      <b/>
      <sz val="10"/>
      <color rgb="FFC62828"/>
      <name val="Arial"/>
      <charset val="1"/>
    </font>
    <font>
      <b/>
      <sz val="10"/>
      <color rgb="FF2E7D32"/>
      <name val="Arial"/>
      <charset val="1"/>
    </font>
    <font>
      <b/>
      <sz val="10"/>
      <color rgb="FFE65100"/>
      <name val="Arial"/>
      <charset val="1"/>
    </font>
    <font>
      <b/>
      <sz val="10"/>
      <color rgb="FFF8F5EF"/>
      <name val="Arial"/>
      <charset val="1"/>
    </font>
    <font>
      <sz val="9"/>
      <color rgb="FF6B6096"/>
      <name val="Arial"/>
      <charset val="1"/>
    </font>
    <font>
      <sz val="9"/>
      <color rgb="FFD8BB8B"/>
      <name val="Arial"/>
      <charset val="1"/>
    </font>
    <font>
      <b/>
      <sz val="11"/>
      <color rgb="FFC62828"/>
      <name val="Arial"/>
      <charset val="1"/>
    </font>
    <font>
      <b/>
      <sz val="11"/>
      <color rgb="FF2E7D32"/>
      <name val="Arial"/>
      <charset val="1"/>
    </font>
    <font>
      <b/>
      <sz val="11"/>
      <color rgb="FFE65100"/>
      <name val="Arial"/>
      <charset val="1"/>
    </font>
    <font>
      <b/>
      <sz val="20"/>
      <color rgb="FF0F014D"/>
      <name val="Arial"/>
      <charset val="1"/>
    </font>
    <font>
      <b/>
      <sz val="14"/>
      <color rgb="FF0F014D"/>
      <name val="Arial"/>
      <charset val="1"/>
    </font>
    <font>
      <b/>
      <sz val="13"/>
      <color rgb="FFFFFFFF"/>
      <name val="Arial"/>
    </font>
    <font>
      <i/>
      <sz val="10"/>
      <color rgb="FF666666"/>
      <name val="Arial"/>
    </font>
    <font>
      <b/>
      <sz val="11"/>
      <color rgb="FFFFFFFF"/>
      <name val="Arial"/>
    </font>
    <font>
      <b/>
      <sz val="10"/>
      <color rgb="FF333333"/>
      <name val="Arial"/>
    </font>
    <font>
      <sz val="10"/>
      <color rgb="FF333333"/>
      <name val="Arial"/>
    </font>
    <font>
      <b/>
      <sz val="12"/>
      <color rgb="FF0F014D"/>
      <name val="Arial"/>
    </font>
    <font>
      <b/>
      <sz val="10"/>
      <color rgb="FF0F014D"/>
      <name val="Arial"/>
    </font>
    <font>
      <sz val="10"/>
      <color rgb="FF555555"/>
      <name val="Arial"/>
    </font>
    <font>
      <b/>
      <sz val="11"/>
      <color rgb="FF333333"/>
      <name val="Arial"/>
    </font>
    <font>
      <sz val="11"/>
      <name val="Calibri"/>
    </font>
    <font>
      <sz val="11"/>
      <color rgb="FF000000"/>
      <name val="Aptos"/>
    </font>
    <font>
      <b/>
      <sz val="11"/>
      <color rgb="FF000000"/>
      <name val="Aptos"/>
    </font>
    <font>
      <sz val="11"/>
      <color rgb="FF000000"/>
      <name val="Calibri"/>
    </font>
    <font>
      <b/>
      <sz val="11"/>
      <color rgb="FF000000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0F014D"/>
        <bgColor rgb="FF1A0F5C"/>
      </patternFill>
    </fill>
    <fill>
      <patternFill patternType="solid">
        <fgColor rgb="FFD8BB8B"/>
        <bgColor rgb="FFD0D0D0"/>
      </patternFill>
    </fill>
    <fill>
      <patternFill patternType="solid">
        <fgColor rgb="FFEFE4D1"/>
        <bgColor rgb="FFFCE8E6"/>
      </patternFill>
    </fill>
    <fill>
      <patternFill patternType="solid">
        <fgColor rgb="FFF7F3EB"/>
        <bgColor rgb="FFF8F5EF"/>
      </patternFill>
    </fill>
    <fill>
      <patternFill patternType="solid">
        <fgColor rgb="FFFCE8E6"/>
        <bgColor rgb="FFFFF3E0"/>
      </patternFill>
    </fill>
    <fill>
      <patternFill patternType="solid">
        <fgColor rgb="FFE8E4F4"/>
        <bgColor rgb="FFEFE4D1"/>
      </patternFill>
    </fill>
    <fill>
      <patternFill patternType="solid">
        <fgColor rgb="FFE8F5E9"/>
        <bgColor rgb="FFF7F3EB"/>
      </patternFill>
    </fill>
    <fill>
      <patternFill patternType="solid">
        <fgColor rgb="FFFFF3E0"/>
        <bgColor rgb="FFF7F3EB"/>
      </patternFill>
    </fill>
    <fill>
      <patternFill patternType="solid">
        <fgColor rgb="FFF8F5EF"/>
        <bgColor rgb="FFF7F3EB"/>
      </patternFill>
    </fill>
    <fill>
      <patternFill patternType="solid">
        <fgColor rgb="FF0F014D"/>
        <bgColor rgb="FF0F014D"/>
      </patternFill>
    </fill>
    <fill>
      <patternFill patternType="solid">
        <fgColor rgb="FFF5F5F5"/>
        <bgColor rgb="FFF5F5F5"/>
      </patternFill>
    </fill>
    <fill>
      <patternFill patternType="solid">
        <fgColor rgb="FFF7F0E4"/>
        <bgColor rgb="FFF7F0E4"/>
      </patternFill>
    </fill>
    <fill>
      <patternFill patternType="solid">
        <fgColor rgb="FFFFCDD2"/>
        <bgColor rgb="FFFFCDD2"/>
      </patternFill>
    </fill>
    <fill>
      <patternFill patternType="solid">
        <fgColor rgb="FFFFE0B2"/>
        <bgColor rgb="FFFFE0B2"/>
      </patternFill>
    </fill>
    <fill>
      <patternFill patternType="solid">
        <fgColor rgb="FFFFF9C4"/>
        <bgColor rgb="FFFFF9C4"/>
      </patternFill>
    </fill>
    <fill>
      <patternFill patternType="solid">
        <fgColor rgb="FFC8E6C9"/>
        <bgColor rgb="FFC8E6C9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D8BB8B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medium">
        <color rgb="FFD8BB8B"/>
      </left>
      <right/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4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 wrapText="1"/>
    </xf>
    <xf numFmtId="0" fontId="4" fillId="10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0" fillId="11" borderId="6" xfId="0" applyFont="1" applyFill="1" applyBorder="1"/>
    <xf numFmtId="0" fontId="21" fillId="0" borderId="6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21" fillId="12" borderId="6" xfId="0" applyFont="1" applyFill="1" applyBorder="1" applyAlignment="1">
      <alignment vertical="top" wrapText="1"/>
    </xf>
    <xf numFmtId="0" fontId="22" fillId="12" borderId="6" xfId="0" applyFont="1" applyFill="1" applyBorder="1" applyAlignment="1">
      <alignment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center"/>
    </xf>
    <xf numFmtId="0" fontId="22" fillId="0" borderId="6" xfId="0" applyFont="1" applyBorder="1"/>
    <xf numFmtId="0" fontId="21" fillId="12" borderId="6" xfId="0" applyFont="1" applyFill="1" applyBorder="1"/>
    <xf numFmtId="0" fontId="22" fillId="12" borderId="6" xfId="0" applyFont="1" applyFill="1" applyBorder="1" applyAlignment="1">
      <alignment horizontal="center"/>
    </xf>
    <xf numFmtId="0" fontId="22" fillId="12" borderId="6" xfId="0" applyFont="1" applyFill="1" applyBorder="1"/>
    <xf numFmtId="0" fontId="26" fillId="14" borderId="6" xfId="0" applyFont="1" applyFill="1" applyBorder="1" applyAlignment="1">
      <alignment vertical="top" wrapText="1"/>
    </xf>
    <xf numFmtId="0" fontId="22" fillId="14" borderId="6" xfId="0" applyFont="1" applyFill="1" applyBorder="1" applyAlignment="1">
      <alignment vertical="top" wrapText="1"/>
    </xf>
    <xf numFmtId="0" fontId="26" fillId="15" borderId="6" xfId="0" applyFont="1" applyFill="1" applyBorder="1" applyAlignment="1">
      <alignment vertical="top" wrapText="1"/>
    </xf>
    <xf numFmtId="0" fontId="22" fillId="15" borderId="6" xfId="0" applyFont="1" applyFill="1" applyBorder="1" applyAlignment="1">
      <alignment vertical="top" wrapText="1"/>
    </xf>
    <xf numFmtId="0" fontId="26" fillId="16" borderId="6" xfId="0" applyFont="1" applyFill="1" applyBorder="1" applyAlignment="1">
      <alignment vertical="top" wrapText="1"/>
    </xf>
    <xf numFmtId="0" fontId="22" fillId="16" borderId="6" xfId="0" applyFont="1" applyFill="1" applyBorder="1" applyAlignment="1">
      <alignment vertical="top" wrapText="1"/>
    </xf>
    <xf numFmtId="0" fontId="26" fillId="17" borderId="6" xfId="0" applyFont="1" applyFill="1" applyBorder="1" applyAlignment="1">
      <alignment vertical="top" wrapText="1"/>
    </xf>
    <xf numFmtId="0" fontId="22" fillId="17" borderId="6" xfId="0" applyFont="1" applyFill="1" applyBorder="1" applyAlignment="1">
      <alignment vertical="top" wrapText="1"/>
    </xf>
    <xf numFmtId="0" fontId="28" fillId="18" borderId="0" xfId="0" applyFont="1" applyFill="1" applyAlignment="1">
      <alignment vertical="top" wrapText="1"/>
    </xf>
    <xf numFmtId="0" fontId="30" fillId="18" borderId="0" xfId="0" applyFont="1" applyFill="1" applyAlignment="1">
      <alignment horizontal="left" wrapText="1"/>
    </xf>
    <xf numFmtId="0" fontId="15" fillId="9" borderId="4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  <xf numFmtId="0" fontId="13" fillId="6" borderId="4" xfId="0" applyFont="1" applyFill="1" applyBorder="1" applyAlignment="1">
      <alignment horizontal="left" vertical="top" wrapText="1"/>
    </xf>
    <xf numFmtId="0" fontId="17" fillId="5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7" fillId="18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6" fillId="4" borderId="3" xfId="0" applyFont="1" applyFill="1" applyBorder="1" applyAlignment="1">
      <alignment horizontal="left" vertical="top" wrapText="1"/>
    </xf>
    <xf numFmtId="0" fontId="18" fillId="11" borderId="0" xfId="0" applyFont="1" applyFill="1" applyAlignment="1">
      <alignment vertical="center"/>
    </xf>
    <xf numFmtId="0" fontId="19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4" fillId="13" borderId="0" xfId="0" applyFont="1" applyFill="1" applyAlignment="1">
      <alignment vertical="top" wrapText="1"/>
    </xf>
    <xf numFmtId="0" fontId="0" fillId="0" borderId="0" xfId="0" applyAlignment="1"/>
    <xf numFmtId="0" fontId="0" fillId="3" borderId="0" xfId="0" applyFill="1" applyAlignment="1"/>
    <xf numFmtId="0" fontId="3" fillId="0" borderId="0" xfId="0" applyFont="1" applyAlignment="1"/>
    <xf numFmtId="0" fontId="0" fillId="0" borderId="5" xfId="0" applyBorder="1" applyAlignment="1"/>
    <xf numFmtId="0" fontId="23" fillId="0" borderId="0" xfId="0" applyFont="1" applyAlignment="1"/>
    <xf numFmtId="0" fontId="25" fillId="1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8F5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F014D"/>
      <rgbColor rgb="FF808000"/>
      <rgbColor rgb="FF800080"/>
      <rgbColor rgb="FF008080"/>
      <rgbColor rgb="FFD8BB8B"/>
      <rgbColor rgb="FF808080"/>
      <rgbColor rgb="FF9999FF"/>
      <rgbColor rgb="FF993366"/>
      <rgbColor rgb="FFFFF3E0"/>
      <rgbColor rgb="FFE8F5E9"/>
      <rgbColor rgb="FF660066"/>
      <rgbColor rgb="FFFF8080"/>
      <rgbColor rgb="FF0066CC"/>
      <rgbColor rgb="FFD0D0D0"/>
      <rgbColor rgb="FF1A0F5C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4F4"/>
      <rgbColor rgb="FFF7F3EB"/>
      <rgbColor rgb="FFFCE8E6"/>
      <rgbColor rgb="FF99CCFF"/>
      <rgbColor rgb="FFFF99CC"/>
      <rgbColor rgb="FFCC99FF"/>
      <rgbColor rgb="FFEFE4D1"/>
      <rgbColor rgb="FF3366FF"/>
      <rgbColor rgb="FF33CCCC"/>
      <rgbColor rgb="FF99CC00"/>
      <rgbColor rgb="FFFFCC00"/>
      <rgbColor rgb="FFFF9900"/>
      <rgbColor rgb="FFE65100"/>
      <rgbColor rgb="FF6B6096"/>
      <rgbColor rgb="FF969696"/>
      <rgbColor rgb="FF003366"/>
      <rgbColor rgb="FF2E7D32"/>
      <rgbColor rgb="FF003300"/>
      <rgbColor rgb="FF333300"/>
      <rgbColor rgb="FFC62828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014D"/>
    <pageSetUpPr fitToPage="1"/>
  </sheetPr>
  <dimension ref="A1:C30"/>
  <sheetViews>
    <sheetView zoomScaleNormal="100" workbookViewId="0">
      <selection activeCell="C27" sqref="C27"/>
    </sheetView>
  </sheetViews>
  <sheetFormatPr defaultColWidth="8.7109375" defaultRowHeight="15"/>
  <cols>
    <col min="1" max="1" width="3" customWidth="1"/>
    <col min="2" max="2" width="32.5703125" customWidth="1"/>
    <col min="3" max="3" width="68" customWidth="1"/>
  </cols>
  <sheetData>
    <row r="1" spans="1:3" ht="36" customHeight="1">
      <c r="A1" s="49" t="s">
        <v>0</v>
      </c>
      <c r="B1" s="57"/>
      <c r="C1" s="57"/>
    </row>
    <row r="2" spans="1:3" ht="27.75" customHeight="1">
      <c r="A2" s="51" t="s">
        <v>1</v>
      </c>
      <c r="B2" s="57"/>
      <c r="C2" s="57"/>
    </row>
    <row r="3" spans="1:3" ht="3.75" customHeight="1">
      <c r="A3" s="58"/>
      <c r="B3" s="57"/>
      <c r="C3" s="57"/>
    </row>
    <row r="4" spans="1:3" ht="12" customHeight="1"/>
    <row r="5" spans="1:3" ht="24" customHeight="1">
      <c r="B5" s="59" t="s">
        <v>2</v>
      </c>
      <c r="C5" s="57"/>
    </row>
    <row r="7" spans="1:3" ht="37.5" customHeight="1">
      <c r="B7" s="2" t="s">
        <v>3</v>
      </c>
      <c r="C7" s="3" t="s">
        <v>4</v>
      </c>
    </row>
    <row r="8" spans="1:3" ht="37.5" customHeight="1">
      <c r="B8" s="2" t="s">
        <v>5</v>
      </c>
      <c r="C8" s="3" t="s">
        <v>6</v>
      </c>
    </row>
    <row r="9" spans="1:3" ht="37.5" customHeight="1">
      <c r="B9" s="2" t="s">
        <v>7</v>
      </c>
      <c r="C9" s="3" t="s">
        <v>8</v>
      </c>
    </row>
    <row r="10" spans="1:3" ht="37.5" customHeight="1">
      <c r="B10" s="2" t="s">
        <v>9</v>
      </c>
      <c r="C10" s="3" t="s">
        <v>10</v>
      </c>
    </row>
    <row r="12" spans="1:3" ht="39.75" customHeight="1">
      <c r="B12" s="52" t="s">
        <v>11</v>
      </c>
      <c r="C12" s="60"/>
    </row>
    <row r="14" spans="1:3" ht="27.75" customHeight="1">
      <c r="B14" s="59" t="s">
        <v>12</v>
      </c>
      <c r="C14" s="57"/>
    </row>
    <row r="16" spans="1:3" ht="36" customHeight="1">
      <c r="B16" s="4" t="s">
        <v>13</v>
      </c>
      <c r="C16" s="5" t="s">
        <v>14</v>
      </c>
    </row>
    <row r="17" spans="2:3" ht="36" customHeight="1">
      <c r="B17" s="6" t="s">
        <v>15</v>
      </c>
      <c r="C17" s="7" t="s">
        <v>16</v>
      </c>
    </row>
    <row r="18" spans="2:3" ht="36" customHeight="1">
      <c r="B18" s="8" t="s">
        <v>17</v>
      </c>
      <c r="C18" s="9" t="s">
        <v>18</v>
      </c>
    </row>
    <row r="19" spans="2:3" ht="36" customHeight="1">
      <c r="B19" s="10" t="s">
        <v>19</v>
      </c>
      <c r="C19" s="11" t="s">
        <v>20</v>
      </c>
    </row>
    <row r="21" spans="2:3" ht="27.75" customHeight="1">
      <c r="B21" s="59" t="s">
        <v>21</v>
      </c>
      <c r="C21" s="57"/>
    </row>
    <row r="23" spans="2:3" ht="24" customHeight="1">
      <c r="B23" s="2" t="s">
        <v>22</v>
      </c>
      <c r="C23" s="12" t="s">
        <v>23</v>
      </c>
    </row>
    <row r="24" spans="2:3" ht="24" customHeight="1">
      <c r="B24" s="2" t="s">
        <v>24</v>
      </c>
      <c r="C24" s="12" t="s">
        <v>25</v>
      </c>
    </row>
    <row r="25" spans="2:3" ht="24" customHeight="1">
      <c r="B25" s="2" t="s">
        <v>26</v>
      </c>
      <c r="C25" s="12" t="s">
        <v>27</v>
      </c>
    </row>
    <row r="26" spans="2:3" ht="24" customHeight="1">
      <c r="B26" s="2" t="s">
        <v>28</v>
      </c>
      <c r="C26" s="12" t="s">
        <v>29</v>
      </c>
    </row>
    <row r="27" spans="2:3" ht="24" customHeight="1">
      <c r="B27" s="2" t="s">
        <v>30</v>
      </c>
      <c r="C27" s="12" t="s">
        <v>31</v>
      </c>
    </row>
    <row r="29" spans="2:3">
      <c r="B29" s="50" t="s">
        <v>32</v>
      </c>
      <c r="C29" s="50"/>
    </row>
    <row r="30" spans="2:3" ht="121.5">
      <c r="B30" s="43" t="s">
        <v>33</v>
      </c>
      <c r="C30" s="44" t="s">
        <v>34</v>
      </c>
    </row>
  </sheetData>
  <mergeCells count="8">
    <mergeCell ref="B29:C29"/>
    <mergeCell ref="B21:C21"/>
    <mergeCell ref="A1:C1"/>
    <mergeCell ref="B5:C5"/>
    <mergeCell ref="B14:C14"/>
    <mergeCell ref="A3:C3"/>
    <mergeCell ref="A2:C2"/>
    <mergeCell ref="B12:C12"/>
  </mergeCells>
  <pageMargins left="0.5" right="0.5" top="0.5" bottom="0.5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topLeftCell="A13" workbookViewId="0">
      <selection activeCell="B19" sqref="B19"/>
    </sheetView>
  </sheetViews>
  <sheetFormatPr defaultRowHeight="15"/>
  <cols>
    <col min="1" max="1" width="24" customWidth="1"/>
    <col min="2" max="2" width="18" customWidth="1"/>
    <col min="3" max="3" width="55" customWidth="1"/>
  </cols>
  <sheetData>
    <row r="1" spans="1:3" ht="30" customHeight="1">
      <c r="A1" s="53" t="s">
        <v>35</v>
      </c>
      <c r="B1" s="57"/>
      <c r="C1" s="57"/>
    </row>
    <row r="2" spans="1:3" ht="30" customHeight="1">
      <c r="A2" s="54" t="s">
        <v>36</v>
      </c>
      <c r="B2" s="57"/>
      <c r="C2" s="57"/>
    </row>
    <row r="4" spans="1:3" ht="24" customHeight="1">
      <c r="A4" s="24" t="s">
        <v>37</v>
      </c>
      <c r="B4" s="24" t="s">
        <v>38</v>
      </c>
      <c r="C4" s="24" t="s">
        <v>39</v>
      </c>
    </row>
    <row r="5" spans="1:3" ht="39.950000000000003" customHeight="1">
      <c r="A5" s="25" t="s">
        <v>40</v>
      </c>
      <c r="B5" s="26" t="s">
        <v>41</v>
      </c>
      <c r="C5" s="26" t="s">
        <v>42</v>
      </c>
    </row>
    <row r="6" spans="1:3" ht="39.950000000000003" customHeight="1">
      <c r="A6" s="27" t="s">
        <v>43</v>
      </c>
      <c r="B6" s="28" t="s">
        <v>41</v>
      </c>
      <c r="C6" s="28" t="s">
        <v>44</v>
      </c>
    </row>
    <row r="7" spans="1:3" ht="39.950000000000003" customHeight="1">
      <c r="A7" s="25" t="s">
        <v>45</v>
      </c>
      <c r="B7" s="26" t="s">
        <v>41</v>
      </c>
      <c r="C7" s="26" t="s">
        <v>46</v>
      </c>
    </row>
    <row r="8" spans="1:3" ht="39.950000000000003" customHeight="1">
      <c r="A8" s="27" t="s">
        <v>47</v>
      </c>
      <c r="B8" s="28" t="s">
        <v>41</v>
      </c>
      <c r="C8" s="28" t="s">
        <v>48</v>
      </c>
    </row>
    <row r="9" spans="1:3" ht="39.950000000000003" customHeight="1">
      <c r="A9" s="25" t="s">
        <v>49</v>
      </c>
      <c r="B9" s="26" t="s">
        <v>50</v>
      </c>
      <c r="C9" s="26" t="s">
        <v>51</v>
      </c>
    </row>
    <row r="10" spans="1:3" ht="39.950000000000003" customHeight="1">
      <c r="A10" s="27" t="s">
        <v>52</v>
      </c>
      <c r="B10" s="28" t="s">
        <v>41</v>
      </c>
      <c r="C10" s="28" t="s">
        <v>53</v>
      </c>
    </row>
    <row r="11" spans="1:3" ht="54" customHeight="1">
      <c r="A11" s="25" t="s">
        <v>54</v>
      </c>
      <c r="B11" s="26" t="s">
        <v>55</v>
      </c>
      <c r="C11" s="26" t="s">
        <v>56</v>
      </c>
    </row>
    <row r="12" spans="1:3" ht="39.950000000000003" customHeight="1">
      <c r="A12" s="27" t="s">
        <v>57</v>
      </c>
      <c r="B12" s="28" t="s">
        <v>58</v>
      </c>
      <c r="C12" s="28" t="s">
        <v>59</v>
      </c>
    </row>
    <row r="13" spans="1:3" ht="39.950000000000003" customHeight="1">
      <c r="A13" s="25" t="s">
        <v>60</v>
      </c>
      <c r="B13" s="26" t="s">
        <v>61</v>
      </c>
      <c r="C13" s="26" t="s">
        <v>62</v>
      </c>
    </row>
    <row r="14" spans="1:3" ht="39.950000000000003" customHeight="1">
      <c r="A14" s="27" t="s">
        <v>63</v>
      </c>
      <c r="B14" s="28" t="s">
        <v>64</v>
      </c>
      <c r="C14" s="28" t="s">
        <v>65</v>
      </c>
    </row>
    <row r="15" spans="1:3" ht="39.950000000000003" customHeight="1">
      <c r="A15" s="25" t="s">
        <v>66</v>
      </c>
      <c r="B15" s="26" t="s">
        <v>64</v>
      </c>
      <c r="C15" s="26" t="s">
        <v>67</v>
      </c>
    </row>
    <row r="16" spans="1:3" ht="93.75" customHeight="1">
      <c r="A16" s="27" t="s">
        <v>68</v>
      </c>
      <c r="B16" s="28" t="s">
        <v>69</v>
      </c>
      <c r="C16" s="28" t="s">
        <v>70</v>
      </c>
    </row>
    <row r="17" spans="1:3" ht="39.950000000000003" customHeight="1">
      <c r="A17" s="25" t="s">
        <v>71</v>
      </c>
      <c r="B17" s="26" t="s">
        <v>72</v>
      </c>
      <c r="C17" s="26" t="s">
        <v>73</v>
      </c>
    </row>
    <row r="18" spans="1:3" ht="39.950000000000003" customHeight="1">
      <c r="A18" s="27" t="s">
        <v>74</v>
      </c>
      <c r="B18" s="28" t="s">
        <v>75</v>
      </c>
      <c r="C18" s="28" t="s">
        <v>76</v>
      </c>
    </row>
    <row r="19" spans="1:3" ht="39.950000000000003" customHeight="1">
      <c r="A19" s="25" t="s">
        <v>77</v>
      </c>
      <c r="B19" s="26" t="s">
        <v>75</v>
      </c>
      <c r="C19" s="26" t="s">
        <v>78</v>
      </c>
    </row>
    <row r="20" spans="1:3" ht="39.950000000000003" customHeight="1">
      <c r="A20" s="27" t="s">
        <v>79</v>
      </c>
      <c r="B20" s="28" t="s">
        <v>41</v>
      </c>
      <c r="C20" s="28" t="s">
        <v>80</v>
      </c>
    </row>
  </sheetData>
  <mergeCells count="2">
    <mergeCell ref="A1:C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workbookViewId="0">
      <selection activeCell="D17" sqref="D17"/>
    </sheetView>
  </sheetViews>
  <sheetFormatPr defaultRowHeight="15"/>
  <cols>
    <col min="1" max="1" width="30" customWidth="1"/>
    <col min="2" max="2" width="14" customWidth="1"/>
    <col min="3" max="3" width="19.7109375" customWidth="1"/>
    <col min="4" max="4" width="42" customWidth="1"/>
  </cols>
  <sheetData>
    <row r="1" spans="1:4" ht="30" customHeight="1">
      <c r="A1" s="53" t="s">
        <v>81</v>
      </c>
      <c r="B1" s="57"/>
      <c r="C1" s="57"/>
      <c r="D1" s="57"/>
    </row>
    <row r="2" spans="1:4" ht="36" customHeight="1">
      <c r="A2" s="54" t="s">
        <v>82</v>
      </c>
      <c r="B2" s="57"/>
      <c r="C2" s="57"/>
      <c r="D2" s="57"/>
    </row>
    <row r="4" spans="1:4">
      <c r="A4" s="61" t="s">
        <v>83</v>
      </c>
      <c r="B4" s="57"/>
      <c r="C4" s="57"/>
      <c r="D4" s="57"/>
    </row>
    <row r="5" spans="1:4">
      <c r="A5" s="24" t="s">
        <v>84</v>
      </c>
      <c r="B5" s="24" t="s">
        <v>85</v>
      </c>
      <c r="C5" s="24" t="s">
        <v>86</v>
      </c>
      <c r="D5" s="24" t="s">
        <v>87</v>
      </c>
    </row>
    <row r="6" spans="1:4">
      <c r="A6" s="29" t="s">
        <v>54</v>
      </c>
      <c r="B6" s="30" t="s">
        <v>23</v>
      </c>
      <c r="C6" s="30" t="s">
        <v>88</v>
      </c>
      <c r="D6" s="31" t="s">
        <v>89</v>
      </c>
    </row>
    <row r="7" spans="1:4">
      <c r="A7" s="32" t="s">
        <v>57</v>
      </c>
      <c r="B7" s="33" t="s">
        <v>25</v>
      </c>
      <c r="C7" s="33" t="s">
        <v>88</v>
      </c>
      <c r="D7" s="34" t="s">
        <v>90</v>
      </c>
    </row>
    <row r="8" spans="1:4">
      <c r="A8" s="29" t="s">
        <v>68</v>
      </c>
      <c r="B8" s="30" t="s">
        <v>27</v>
      </c>
      <c r="C8" s="30" t="s">
        <v>88</v>
      </c>
      <c r="D8" s="31" t="s">
        <v>91</v>
      </c>
    </row>
    <row r="9" spans="1:4">
      <c r="A9" s="32" t="s">
        <v>71</v>
      </c>
      <c r="B9" s="33" t="s">
        <v>29</v>
      </c>
      <c r="C9" s="33" t="s">
        <v>92</v>
      </c>
      <c r="D9" s="34" t="s">
        <v>93</v>
      </c>
    </row>
    <row r="10" spans="1:4">
      <c r="A10" s="29" t="s">
        <v>66</v>
      </c>
      <c r="B10" s="30" t="s">
        <v>31</v>
      </c>
      <c r="C10" s="30" t="s">
        <v>88</v>
      </c>
      <c r="D10" s="31" t="s">
        <v>94</v>
      </c>
    </row>
    <row r="12" spans="1:4" ht="27.95" customHeight="1">
      <c r="A12" s="56" t="s">
        <v>95</v>
      </c>
      <c r="B12" s="57"/>
      <c r="C12" s="57"/>
      <c r="D12" s="57"/>
    </row>
    <row r="13" spans="1:4">
      <c r="A13" s="62" t="s">
        <v>96</v>
      </c>
      <c r="B13" s="57"/>
      <c r="C13" s="57"/>
      <c r="D13" s="57"/>
    </row>
    <row r="15" spans="1:4">
      <c r="A15" s="61" t="s">
        <v>97</v>
      </c>
      <c r="B15" s="57"/>
      <c r="C15" s="57"/>
      <c r="D15" s="57"/>
    </row>
    <row r="16" spans="1:4">
      <c r="A16" s="24" t="s">
        <v>77</v>
      </c>
      <c r="B16" s="24" t="s">
        <v>98</v>
      </c>
      <c r="C16" s="24" t="s">
        <v>99</v>
      </c>
      <c r="D16" s="24" t="s">
        <v>100</v>
      </c>
    </row>
    <row r="17" spans="1:4" ht="42" customHeight="1">
      <c r="A17" s="35" t="s">
        <v>13</v>
      </c>
      <c r="B17" s="36" t="s">
        <v>101</v>
      </c>
      <c r="C17" s="36" t="s">
        <v>102</v>
      </c>
      <c r="D17" s="36" t="s">
        <v>103</v>
      </c>
    </row>
    <row r="18" spans="1:4" ht="42" customHeight="1">
      <c r="A18" s="37" t="s">
        <v>15</v>
      </c>
      <c r="B18" s="38" t="s">
        <v>104</v>
      </c>
      <c r="C18" s="38" t="s">
        <v>105</v>
      </c>
      <c r="D18" s="38" t="s">
        <v>106</v>
      </c>
    </row>
    <row r="19" spans="1:4" ht="42" customHeight="1">
      <c r="A19" s="39" t="s">
        <v>19</v>
      </c>
      <c r="B19" s="40" t="s">
        <v>107</v>
      </c>
      <c r="C19" s="40" t="s">
        <v>108</v>
      </c>
      <c r="D19" s="40" t="s">
        <v>109</v>
      </c>
    </row>
    <row r="20" spans="1:4" ht="42" customHeight="1">
      <c r="A20" s="41" t="s">
        <v>17</v>
      </c>
      <c r="B20" s="42" t="s">
        <v>110</v>
      </c>
      <c r="C20" s="42" t="s">
        <v>111</v>
      </c>
      <c r="D20" s="42" t="s">
        <v>112</v>
      </c>
    </row>
    <row r="22" spans="1:4">
      <c r="A22" s="61" t="s">
        <v>113</v>
      </c>
      <c r="B22" s="57"/>
      <c r="C22" s="57"/>
      <c r="D22" s="57"/>
    </row>
    <row r="23" spans="1:4" ht="48" customHeight="1">
      <c r="A23" s="55" t="s">
        <v>114</v>
      </c>
      <c r="B23" s="57"/>
      <c r="C23" s="57"/>
      <c r="D23" s="57"/>
    </row>
    <row r="25" spans="1:4" ht="48" customHeight="1">
      <c r="A25" s="55" t="s">
        <v>115</v>
      </c>
      <c r="B25" s="57"/>
      <c r="C25" s="57"/>
      <c r="D25" s="57"/>
    </row>
  </sheetData>
  <mergeCells count="9">
    <mergeCell ref="A25:D25"/>
    <mergeCell ref="A2:D2"/>
    <mergeCell ref="A13:D13"/>
    <mergeCell ref="A1:D1"/>
    <mergeCell ref="A23:D23"/>
    <mergeCell ref="A22:D22"/>
    <mergeCell ref="A12:D12"/>
    <mergeCell ref="A4:D4"/>
    <mergeCell ref="A15:D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8BB8B"/>
    <pageSetUpPr fitToPage="1"/>
  </sheetPr>
  <dimension ref="A1:Q26"/>
  <sheetViews>
    <sheetView zoomScaleNormal="100" workbookViewId="0">
      <pane ySplit="1" topLeftCell="A2" activePane="bottomLeft" state="frozen"/>
      <selection pane="bottomLeft" activeCell="H1" sqref="H1"/>
    </sheetView>
  </sheetViews>
  <sheetFormatPr defaultColWidth="8.7109375" defaultRowHeight="15"/>
  <cols>
    <col min="1" max="1" width="4" customWidth="1"/>
    <col min="2" max="2" width="22" customWidth="1"/>
    <col min="3" max="3" width="14" customWidth="1"/>
    <col min="4" max="4" width="13" customWidth="1"/>
    <col min="5" max="5" width="16" customWidth="1"/>
    <col min="6" max="6" width="7" customWidth="1"/>
    <col min="7" max="7" width="22" customWidth="1"/>
    <col min="8" max="8" width="10" customWidth="1"/>
    <col min="9" max="9" width="11" customWidth="1"/>
    <col min="10" max="10" width="9" customWidth="1"/>
    <col min="11" max="11" width="12" customWidth="1"/>
    <col min="12" max="12" width="10" customWidth="1"/>
    <col min="13" max="13" width="13" customWidth="1"/>
    <col min="14" max="14" width="18" customWidth="1"/>
    <col min="15" max="15" width="8" customWidth="1"/>
    <col min="16" max="16" width="14" customWidth="1"/>
    <col min="17" max="17" width="24" customWidth="1"/>
  </cols>
  <sheetData>
    <row r="1" spans="1:17" ht="31.5" customHeight="1">
      <c r="A1" s="13" t="s">
        <v>116</v>
      </c>
      <c r="B1" s="13" t="s">
        <v>40</v>
      </c>
      <c r="C1" s="13" t="s">
        <v>43</v>
      </c>
      <c r="D1" s="13" t="s">
        <v>45</v>
      </c>
      <c r="E1" s="13" t="s">
        <v>47</v>
      </c>
      <c r="F1" s="13" t="s">
        <v>49</v>
      </c>
      <c r="G1" s="13" t="s">
        <v>52</v>
      </c>
      <c r="H1" s="13" t="s">
        <v>54</v>
      </c>
      <c r="I1" s="13" t="s">
        <v>57</v>
      </c>
      <c r="J1" s="13" t="s">
        <v>60</v>
      </c>
      <c r="K1" s="13" t="s">
        <v>63</v>
      </c>
      <c r="L1" s="13" t="s">
        <v>66</v>
      </c>
      <c r="M1" s="13" t="s">
        <v>68</v>
      </c>
      <c r="N1" s="13" t="s">
        <v>71</v>
      </c>
      <c r="O1" s="13" t="s">
        <v>74</v>
      </c>
      <c r="P1" s="13" t="s">
        <v>77</v>
      </c>
      <c r="Q1" s="13" t="s">
        <v>79</v>
      </c>
    </row>
    <row r="2" spans="1:17" ht="15" customHeight="1">
      <c r="A2" s="14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 t="str">
        <f>IF(B2="","",ROUND((IF(H2="High",3,IF(H2="Medium",2,1))*0.3)+(IF(I2="Consumer",3,1)*0.25)+(IF(M2="Embedded in workflow",3,IF(M2="Regular",2,1))*0.2)+(IF(N2&lt;&gt;"",2,0)*0.15)+(IF(L2="Yes",3,IF(L2="Unknown",2,1))*0.1),1))</f>
        <v/>
      </c>
      <c r="P2" s="15" t="str">
        <f>IF(O2="","",IF(O2&gt;=2.5,"Block",IF(O2&gt;=2,"Formalise",IF(O2&gt;=1.5,"Monitor","Adopt"))))</f>
        <v/>
      </c>
      <c r="Q2" s="15"/>
    </row>
    <row r="3" spans="1:17" ht="15" customHeight="1">
      <c r="A3" s="17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6" t="str">
        <f>IF(B3="","",ROUND((IF(H3="High",3,IF(H3="Medium",2,1))*0.3)+(IF(I3="Consumer",3,1)*0.25)+(IF(M3="Embedded in workflow",3,IF(M3="Regular",2,1))*0.2)+(IF(N3&lt;&gt;"",2,0)*0.15)+(IF(L3="Yes",3,IF(L3="Unknown",2,1))*0.1),1))</f>
        <v/>
      </c>
      <c r="P3" s="3" t="str">
        <f>IF(O3="","",IF(O3&gt;=2.5,"Block",IF(O3&gt;=2,"Formalise",IF(O3&gt;=1.5,"Monitor","Adopt"))))</f>
        <v/>
      </c>
      <c r="Q3" s="3"/>
    </row>
    <row r="4" spans="1:17" ht="15" customHeight="1">
      <c r="A4" s="14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 t="str">
        <f>IF(B4="","",ROUND((IF(H4="High",3,IF(H4="Medium",2,1))*0.3)+(IF(I4="Consumer",3,1)*0.25)+(IF(M4="Embedded in workflow",3,IF(M4="Regular",2,1))*0.2)+(IF(N4&lt;&gt;"",2,0)*0.15)+(IF(L4="Yes",3,IF(L4="Unknown",2,1))*0.1),1))</f>
        <v/>
      </c>
      <c r="P4" s="15" t="str">
        <f>IF(O4="","",IF(O4&gt;=2.5,"Block",IF(O4&gt;=2,"Formalise",IF(O4&gt;=1.5,"Monitor","Adopt"))))</f>
        <v/>
      </c>
      <c r="Q4" s="15"/>
    </row>
    <row r="5" spans="1:17" ht="15" customHeight="1">
      <c r="A5" s="17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6" t="str">
        <f>IF(B5="","",ROUND((IF(H5="High",3,IF(H5="Medium",2,1))*0.3)+(IF(I5="Consumer",3,1)*0.25)+(IF(M5="Embedded in workflow",3,IF(M5="Regular",2,1))*0.2)+(IF(N5&lt;&gt;"",2,0)*0.15)+(IF(L5="Yes",3,IF(L5="Unknown",2,1))*0.1),1))</f>
        <v/>
      </c>
      <c r="P5" s="3" t="str">
        <f>IF(O5="","",IF(O5&gt;=2.5,"Block",IF(O5&gt;=2,"Formalise",IF(O5&gt;=1.5,"Monitor","Adopt"))))</f>
        <v/>
      </c>
      <c r="Q5" s="3"/>
    </row>
    <row r="6" spans="1:17" ht="15" customHeight="1">
      <c r="A6" s="14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tr">
        <f>IF(B6="","",ROUND((IF(H6="High",3,IF(H6="Medium",2,1))*0.3)+(IF(I6="Consumer",3,1)*0.25)+(IF(M6="Embedded in workflow",3,IF(M6="Regular",2,1))*0.2)+(IF(N6&lt;&gt;"",2,0)*0.15)+(IF(L6="Yes",3,IF(L6="Unknown",2,1))*0.1),1))</f>
        <v/>
      </c>
      <c r="P6" s="15" t="str">
        <f>IF(O6="","",IF(O6&gt;=2.5,"Block",IF(O6&gt;=2,"Formalise",IF(O6&gt;=1.5,"Monitor","Adopt"))))</f>
        <v/>
      </c>
      <c r="Q6" s="15"/>
    </row>
    <row r="7" spans="1:17" ht="15" customHeight="1">
      <c r="A7" s="17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6" t="str">
        <f>IF(B7="","",ROUND((IF(H7="High",3,IF(H7="Medium",2,1))*0.3)+(IF(I7="Consumer",3,1)*0.25)+(IF(M7="Embedded in workflow",3,IF(M7="Regular",2,1))*0.2)+(IF(N7&lt;&gt;"",2,0)*0.15)+(IF(L7="Yes",3,IF(L7="Unknown",2,1))*0.1),1))</f>
        <v/>
      </c>
      <c r="P7" s="3" t="str">
        <f>IF(O7="","",IF(O7&gt;=2.5,"Block",IF(O7&gt;=2,"Formalise",IF(O7&gt;=1.5,"Monitor","Adopt"))))</f>
        <v/>
      </c>
      <c r="Q7" s="3"/>
    </row>
    <row r="8" spans="1:17" ht="15" customHeight="1">
      <c r="A8" s="14">
        <v>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 t="str">
        <f>IF(B8="","",ROUND((IF(H8="High",3,IF(H8="Medium",2,1))*0.3)+(IF(I8="Consumer",3,1)*0.25)+(IF(M8="Embedded in workflow",3,IF(M8="Regular",2,1))*0.2)+(IF(N8&lt;&gt;"",2,0)*0.15)+(IF(L8="Yes",3,IF(L8="Unknown",2,1))*0.1),1))</f>
        <v/>
      </c>
      <c r="P8" s="15" t="str">
        <f>IF(O8="","",IF(O8&gt;=2.5,"Block",IF(O8&gt;=2,"Formalise",IF(O8&gt;=1.5,"Monitor","Adopt"))))</f>
        <v/>
      </c>
      <c r="Q8" s="15"/>
    </row>
    <row r="9" spans="1:17" ht="15" customHeight="1">
      <c r="A9" s="17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6" t="str">
        <f>IF(B9="","",ROUND((IF(H9="High",3,IF(H9="Medium",2,1))*0.3)+(IF(I9="Consumer",3,1)*0.25)+(IF(M9="Embedded in workflow",3,IF(M9="Regular",2,1))*0.2)+(IF(N9&lt;&gt;"",2,0)*0.15)+(IF(L9="Yes",3,IF(L9="Unknown",2,1))*0.1),1))</f>
        <v/>
      </c>
      <c r="P9" s="3" t="str">
        <f>IF(O9="","",IF(O9&gt;=2.5,"Block",IF(O9&gt;=2,"Formalise",IF(O9&gt;=1.5,"Monitor","Adopt"))))</f>
        <v/>
      </c>
      <c r="Q9" s="3"/>
    </row>
    <row r="10" spans="1:17" ht="15" customHeight="1">
      <c r="A10" s="14">
        <v>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 t="str">
        <f>IF(B10="","",ROUND((IF(H10="High",3,IF(H10="Medium",2,1))*0.3)+(IF(I10="Consumer",3,1)*0.25)+(IF(M10="Embedded in workflow",3,IF(M10="Regular",2,1))*0.2)+(IF(N10&lt;&gt;"",2,0)*0.15)+(IF(L10="Yes",3,IF(L10="Unknown",2,1))*0.1),1))</f>
        <v/>
      </c>
      <c r="P10" s="15" t="str">
        <f>IF(O10="","",IF(O10&gt;=2.5,"Block",IF(O10&gt;=2,"Formalise",IF(O10&gt;=1.5,"Monitor","Adopt"))))</f>
        <v/>
      </c>
      <c r="Q10" s="15"/>
    </row>
    <row r="11" spans="1:17" ht="15" customHeight="1">
      <c r="A11" s="17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6" t="str">
        <f>IF(B11="","",ROUND((IF(H11="High",3,IF(H11="Medium",2,1))*0.3)+(IF(I11="Consumer",3,1)*0.25)+(IF(M11="Embedded in workflow",3,IF(M11="Regular",2,1))*0.2)+(IF(N11&lt;&gt;"",2,0)*0.15)+(IF(L11="Yes",3,IF(L11="Unknown",2,1))*0.1),1))</f>
        <v/>
      </c>
      <c r="P11" s="3" t="str">
        <f>IF(O11="","",IF(O11&gt;=2.5,"Block",IF(O11&gt;=2,"Formalise",IF(O11&gt;=1.5,"Monitor","Adopt"))))</f>
        <v/>
      </c>
      <c r="Q11" s="3"/>
    </row>
    <row r="12" spans="1:17" ht="15" customHeight="1">
      <c r="A12" s="14">
        <v>11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 t="str">
        <f>IF(B12="","",ROUND((IF(H12="High",3,IF(H12="Medium",2,1))*0.3)+(IF(I12="Consumer",3,1)*0.25)+(IF(M12="Embedded in workflow",3,IF(M12="Regular",2,1))*0.2)+(IF(N12&lt;&gt;"",2,0)*0.15)+(IF(L12="Yes",3,IF(L12="Unknown",2,1))*0.1),1))</f>
        <v/>
      </c>
      <c r="P12" s="15" t="str">
        <f>IF(O12="","",IF(O12&gt;=2.5,"Block",IF(O12&gt;=2,"Formalise",IF(O12&gt;=1.5,"Monitor","Adopt"))))</f>
        <v/>
      </c>
      <c r="Q12" s="15"/>
    </row>
    <row r="13" spans="1:17" ht="15" customHeight="1">
      <c r="A13" s="17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6" t="str">
        <f>IF(B13="","",ROUND((IF(H13="High",3,IF(H13="Medium",2,1))*0.3)+(IF(I13="Consumer",3,1)*0.25)+(IF(M13="Embedded in workflow",3,IF(M13="Regular",2,1))*0.2)+(IF(N13&lt;&gt;"",2,0)*0.15)+(IF(L13="Yes",3,IF(L13="Unknown",2,1))*0.1),1))</f>
        <v/>
      </c>
      <c r="P13" s="3" t="str">
        <f>IF(O13="","",IF(O13&gt;=2.5,"Block",IF(O13&gt;=2,"Formalise",IF(O13&gt;=1.5,"Monitor","Adopt"))))</f>
        <v/>
      </c>
      <c r="Q13" s="3"/>
    </row>
    <row r="14" spans="1:17" ht="15" customHeight="1">
      <c r="A14" s="14">
        <v>13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 t="str">
        <f>IF(B14="","",ROUND((IF(H14="High",3,IF(H14="Medium",2,1))*0.3)+(IF(I14="Consumer",3,1)*0.25)+(IF(M14="Embedded in workflow",3,IF(M14="Regular",2,1))*0.2)+(IF(N14&lt;&gt;"",2,0)*0.15)+(IF(L14="Yes",3,IF(L14="Unknown",2,1))*0.1),1))</f>
        <v/>
      </c>
      <c r="P14" s="15" t="str">
        <f>IF(O14="","",IF(O14&gt;=2.5,"Block",IF(O14&gt;=2,"Formalise",IF(O14&gt;=1.5,"Monitor","Adopt"))))</f>
        <v/>
      </c>
      <c r="Q14" s="15"/>
    </row>
    <row r="15" spans="1:17" ht="15" customHeight="1">
      <c r="A15" s="17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6" t="str">
        <f>IF(B15="","",ROUND((IF(H15="High",3,IF(H15="Medium",2,1))*0.3)+(IF(I15="Consumer",3,1)*0.25)+(IF(M15="Embedded in workflow",3,IF(M15="Regular",2,1))*0.2)+(IF(N15&lt;&gt;"",2,0)*0.15)+(IF(L15="Yes",3,IF(L15="Unknown",2,1))*0.1),1))</f>
        <v/>
      </c>
      <c r="P15" s="3" t="str">
        <f>IF(O15="","",IF(O15&gt;=2.5,"Block",IF(O15&gt;=2,"Formalise",IF(O15&gt;=1.5,"Monitor","Adopt"))))</f>
        <v/>
      </c>
      <c r="Q15" s="3"/>
    </row>
    <row r="16" spans="1:17" ht="15" customHeight="1">
      <c r="A16" s="14">
        <v>15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 t="str">
        <f>IF(B16="","",ROUND((IF(H16="High",3,IF(H16="Medium",2,1))*0.3)+(IF(I16="Consumer",3,1)*0.25)+(IF(M16="Embedded in workflow",3,IF(M16="Regular",2,1))*0.2)+(IF(N16&lt;&gt;"",2,0)*0.15)+(IF(L16="Yes",3,IF(L16="Unknown",2,1))*0.1),1))</f>
        <v/>
      </c>
      <c r="P16" s="15" t="str">
        <f>IF(O16="","",IF(O16&gt;=2.5,"Block",IF(O16&gt;=2,"Formalise",IF(O16&gt;=1.5,"Monitor","Adopt"))))</f>
        <v/>
      </c>
      <c r="Q16" s="15"/>
    </row>
    <row r="17" spans="1:17" ht="15" customHeight="1">
      <c r="A17" s="17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6" t="str">
        <f>IF(B17="","",ROUND((IF(H17="High",3,IF(H17="Medium",2,1))*0.3)+(IF(I17="Consumer",3,1)*0.25)+(IF(M17="Embedded in workflow",3,IF(M17="Regular",2,1))*0.2)+(IF(N17&lt;&gt;"",2,0)*0.15)+(IF(L17="Yes",3,IF(L17="Unknown",2,1))*0.1),1))</f>
        <v/>
      </c>
      <c r="P17" s="3" t="str">
        <f>IF(O17="","",IF(O17&gt;=2.5,"Block",IF(O17&gt;=2,"Formalise",IF(O17&gt;=1.5,"Monitor","Adopt"))))</f>
        <v/>
      </c>
      <c r="Q17" s="3"/>
    </row>
    <row r="18" spans="1:17" ht="15" customHeight="1">
      <c r="A18" s="14">
        <v>17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6" t="str">
        <f>IF(B18="","",ROUND((IF(H18="High",3,IF(H18="Medium",2,1))*0.3)+(IF(I18="Consumer",3,1)*0.25)+(IF(M18="Embedded in workflow",3,IF(M18="Regular",2,1))*0.2)+(IF(N18&lt;&gt;"",2,0)*0.15)+(IF(L18="Yes",3,IF(L18="Unknown",2,1))*0.1),1))</f>
        <v/>
      </c>
      <c r="P18" s="15" t="str">
        <f>IF(O18="","",IF(O18&gt;=2.5,"Block",IF(O18&gt;=2,"Formalise",IF(O18&gt;=1.5,"Monitor","Adopt"))))</f>
        <v/>
      </c>
      <c r="Q18" s="15"/>
    </row>
    <row r="19" spans="1:17" ht="15" customHeight="1">
      <c r="A19" s="17">
        <v>18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 t="str">
        <f>IF(B19="","",ROUND((IF(H19="High",3,IF(H19="Medium",2,1))*0.3)+(IF(I19="Consumer",3,1)*0.25)+(IF(M19="Embedded in workflow",3,IF(M19="Regular",2,1))*0.2)+(IF(N19&lt;&gt;"",2,0)*0.15)+(IF(L19="Yes",3,IF(L19="Unknown",2,1))*0.1),1))</f>
        <v/>
      </c>
      <c r="P19" s="3" t="str">
        <f>IF(O19="","",IF(O19&gt;=2.5,"Block",IF(O19&gt;=2,"Formalise",IF(O19&gt;=1.5,"Monitor","Adopt"))))</f>
        <v/>
      </c>
      <c r="Q19" s="3"/>
    </row>
    <row r="20" spans="1:17" ht="15" customHeight="1">
      <c r="A20" s="14">
        <v>19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 t="str">
        <f>IF(B20="","",ROUND((IF(H20="High",3,IF(H20="Medium",2,1))*0.3)+(IF(I20="Consumer",3,1)*0.25)+(IF(M20="Embedded in workflow",3,IF(M20="Regular",2,1))*0.2)+(IF(N20&lt;&gt;"",2,0)*0.15)+(IF(L20="Yes",3,IF(L20="Unknown",2,1))*0.1),1))</f>
        <v/>
      </c>
      <c r="P20" s="15" t="str">
        <f>IF(O20="","",IF(O20&gt;=2.5,"Block",IF(O20&gt;=2,"Formalise",IF(O20&gt;=1.5,"Monitor","Adopt"))))</f>
        <v/>
      </c>
      <c r="Q20" s="15"/>
    </row>
    <row r="21" spans="1:17" ht="15" customHeight="1">
      <c r="A21" s="17">
        <v>20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6" t="str">
        <f>IF(B21="","",ROUND((IF(H21="High",3,IF(H21="Medium",2,1))*0.3)+(IF(I21="Consumer",3,1)*0.25)+(IF(M21="Embedded in workflow",3,IF(M21="Regular",2,1))*0.2)+(IF(N21&lt;&gt;"",2,0)*0.15)+(IF(L21="Yes",3,IF(L21="Unknown",2,1))*0.1),1))</f>
        <v/>
      </c>
      <c r="P21" s="3" t="str">
        <f>IF(O21="","",IF(O21&gt;=2.5,"Block",IF(O21&gt;=2,"Formalise",IF(O21&gt;=1.5,"Monitor","Adopt"))))</f>
        <v/>
      </c>
      <c r="Q21" s="3"/>
    </row>
    <row r="22" spans="1:17" ht="15" customHeight="1">
      <c r="A22" s="14">
        <v>21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 t="str">
        <f>IF(B22="","",ROUND((IF(H22="High",3,IF(H22="Medium",2,1))*0.3)+(IF(I22="Consumer",3,1)*0.25)+(IF(M22="Embedded in workflow",3,IF(M22="Regular",2,1))*0.2)+(IF(N22&lt;&gt;"",2,0)*0.15)+(IF(L22="Yes",3,IF(L22="Unknown",2,1))*0.1),1))</f>
        <v/>
      </c>
      <c r="P22" s="15" t="str">
        <f>IF(O22="","",IF(O22&gt;=2.5,"Block",IF(O22&gt;=2,"Formalise",IF(O22&gt;=1.5,"Monitor","Adopt"))))</f>
        <v/>
      </c>
      <c r="Q22" s="15"/>
    </row>
    <row r="23" spans="1:17" ht="15" customHeight="1">
      <c r="A23" s="17">
        <v>22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6" t="str">
        <f>IF(B23="","",ROUND((IF(H23="High",3,IF(H23="Medium",2,1))*0.3)+(IF(I23="Consumer",3,1)*0.25)+(IF(M23="Embedded in workflow",3,IF(M23="Regular",2,1))*0.2)+(IF(N23&lt;&gt;"",2,0)*0.15)+(IF(L23="Yes",3,IF(L23="Unknown",2,1))*0.1),1))</f>
        <v/>
      </c>
      <c r="P23" s="3" t="str">
        <f>IF(O23="","",IF(O23&gt;=2.5,"Block",IF(O23&gt;=2,"Formalise",IF(O23&gt;=1.5,"Monitor","Adopt"))))</f>
        <v/>
      </c>
      <c r="Q23" s="3"/>
    </row>
    <row r="24" spans="1:17" ht="15" customHeight="1">
      <c r="A24" s="14">
        <v>23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 t="str">
        <f>IF(B24="","",ROUND((IF(H24="High",3,IF(H24="Medium",2,1))*0.3)+(IF(I24="Consumer",3,1)*0.25)+(IF(M24="Embedded in workflow",3,IF(M24="Regular",2,1))*0.2)+(IF(N24&lt;&gt;"",2,0)*0.15)+(IF(L24="Yes",3,IF(L24="Unknown",2,1))*0.1),1))</f>
        <v/>
      </c>
      <c r="P24" s="15" t="str">
        <f>IF(O24="","",IF(O24&gt;=2.5,"Block",IF(O24&gt;=2,"Formalise",IF(O24&gt;=1.5,"Monitor","Adopt"))))</f>
        <v/>
      </c>
      <c r="Q24" s="15"/>
    </row>
    <row r="25" spans="1:17" ht="15" customHeight="1">
      <c r="A25" s="17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6" t="str">
        <f>IF(B25="","",ROUND((IF(H25="High",3,IF(H25="Medium",2,1))*0.3)+(IF(I25="Consumer",3,1)*0.25)+(IF(M25="Embedded in workflow",3,IF(M25="Regular",2,1))*0.2)+(IF(N25&lt;&gt;"",2,0)*0.15)+(IF(L25="Yes",3,IF(L25="Unknown",2,1))*0.1),1))</f>
        <v/>
      </c>
      <c r="P25" s="3" t="str">
        <f>IF(O25="","",IF(O25&gt;=2.5,"Block",IF(O25&gt;=2,"Formalise",IF(O25&gt;=1.5,"Monitor","Adopt"))))</f>
        <v/>
      </c>
      <c r="Q25" s="3"/>
    </row>
    <row r="26" spans="1:17" ht="15" customHeight="1">
      <c r="A26" s="14">
        <v>25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 t="str">
        <f>IF(B26="","",ROUND((IF(H26="High",3,IF(H26="Medium",2,1))*0.3)+(IF(I26="Consumer",3,1)*0.25)+(IF(M26="Embedded in workflow",3,IF(M26="Regular",2,1))*0.2)+(IF(N26&lt;&gt;"",2,0)*0.15)+(IF(L26="Yes",3,IF(L26="Unknown",2,1))*0.1),1))</f>
        <v/>
      </c>
      <c r="P26" s="15" t="str">
        <f>IF(O26="","",IF(O26&gt;=2.5,"Block",IF(O26&gt;=2,"Formalise",IF(O26&gt;=1.5,"Monitor","Adopt"))))</f>
        <v/>
      </c>
      <c r="Q26" s="15"/>
    </row>
  </sheetData>
  <dataValidations count="8">
    <dataValidation type="list" allowBlank="1" sqref="H2:H26" xr:uid="{00000000-0002-0000-0300-000000000000}">
      <formula1>"High,Medium,Low"</formula1>
      <formula2>0</formula2>
    </dataValidation>
    <dataValidation type="list" allowBlank="1" sqref="I2:I26" xr:uid="{00000000-0002-0000-0300-000001000000}">
      <formula1>"Consumer,Enterprise"</formula1>
      <formula2>0</formula2>
    </dataValidation>
    <dataValidation type="list" allowBlank="1" sqref="J2:J26" xr:uid="{00000000-0002-0000-0300-000002000000}">
      <formula1>"Yes,No,Unknown"</formula1>
      <formula2>0</formula2>
    </dataValidation>
    <dataValidation type="list" allowBlank="1" sqref="K2:K26" xr:uid="{00000000-0002-0000-0300-000003000000}">
      <formula1>"Yes - no SCCs,Yes - SCCs in place,Yes - adequacy decision,No - EEA only,Unknown"</formula1>
      <formula2>0</formula2>
    </dataValidation>
    <dataValidation type="list" allowBlank="1" sqref="L2:L26" xr:uid="{00000000-0002-0000-0300-000004000000}">
      <formula1>"Yes,No,Unknown,Opt-out available"</formula1>
      <formula2>0</formula2>
    </dataValidation>
    <dataValidation type="list" allowBlank="1" sqref="M2:M26" xr:uid="{00000000-0002-0000-0300-000005000000}">
      <formula1>"Occasional,Regular,Embedded in workflow"</formula1>
      <formula2>0</formula2>
    </dataValidation>
    <dataValidation type="list" allowBlank="1" sqref="P2:P26" xr:uid="{00000000-0002-0000-0300-000006000000}">
      <formula1>"Block,Formalise,Adopt,Monitor"</formula1>
      <formula2>0</formula2>
    </dataValidation>
    <dataValidation type="list" allowBlank="1" sqref="D2:D26" xr:uid="{00000000-0002-0000-0300-000007000000}">
      <formula1>"Chatbot,Research,Drafting,Summarisation,Embedded,Translation,Transcription,Other"</formula1>
      <formula2>0</formula2>
    </dataValidation>
  </dataValidations>
  <pageMargins left="0.35" right="0.35" top="0.4" bottom="0.4" header="0.511811023622047" footer="0.511811023622047"/>
  <pageSetup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65100"/>
    <pageSetUpPr fitToPage="1"/>
  </sheetPr>
  <dimension ref="A1:L21"/>
  <sheetViews>
    <sheetView zoomScaleNormal="100" workbookViewId="0">
      <pane ySplit="1" topLeftCell="A2" activePane="bottomLeft" state="frozen"/>
      <selection pane="bottomLeft"/>
    </sheetView>
  </sheetViews>
  <sheetFormatPr defaultColWidth="8.7109375" defaultRowHeight="15"/>
  <cols>
    <col min="1" max="1" width="4" customWidth="1"/>
    <col min="2" max="2" width="20" customWidth="1"/>
    <col min="3" max="3" width="14" customWidth="1"/>
    <col min="4" max="4" width="16" customWidth="1"/>
    <col min="5" max="5" width="18" customWidth="1"/>
    <col min="6" max="6" width="14" customWidth="1"/>
    <col min="7" max="7" width="16" customWidth="1"/>
    <col min="8" max="8" width="12" customWidth="1"/>
    <col min="9" max="9" width="10" customWidth="1"/>
    <col min="10" max="10" width="11" customWidth="1"/>
    <col min="11" max="11" width="9" customWidth="1"/>
    <col min="12" max="12" width="22" customWidth="1"/>
  </cols>
  <sheetData>
    <row r="1" spans="1:12" ht="31.5" customHeight="1">
      <c r="A1" s="13" t="s">
        <v>116</v>
      </c>
      <c r="B1" s="13" t="s">
        <v>117</v>
      </c>
      <c r="C1" s="13" t="s">
        <v>118</v>
      </c>
      <c r="D1" s="13" t="s">
        <v>119</v>
      </c>
      <c r="E1" s="13" t="s">
        <v>120</v>
      </c>
      <c r="F1" s="13" t="s">
        <v>121</v>
      </c>
      <c r="G1" s="13" t="s">
        <v>122</v>
      </c>
      <c r="H1" s="13" t="s">
        <v>123</v>
      </c>
      <c r="I1" s="13" t="s">
        <v>124</v>
      </c>
      <c r="J1" s="13" t="s">
        <v>125</v>
      </c>
      <c r="K1" s="13" t="s">
        <v>126</v>
      </c>
      <c r="L1" s="13" t="s">
        <v>127</v>
      </c>
    </row>
    <row r="2" spans="1:12" ht="15" customHeight="1">
      <c r="A2" s="14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5" customHeight="1">
      <c r="A3" s="17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>
      <c r="A4" s="14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5" customHeight="1">
      <c r="A5" s="17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5" customHeight="1">
      <c r="A6" s="14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15" customHeight="1">
      <c r="A7" s="17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5" customHeight="1">
      <c r="A8" s="14">
        <v>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ht="15" customHeight="1">
      <c r="A9" s="17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" customHeight="1">
      <c r="A10" s="14">
        <v>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ht="15" customHeight="1">
      <c r="A11" s="17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5" customHeight="1">
      <c r="A12" s="14">
        <v>11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5" customHeight="1">
      <c r="A13" s="17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5" customHeight="1">
      <c r="A14" s="14">
        <v>13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ht="15" customHeight="1">
      <c r="A15" s="17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15" customHeight="1">
      <c r="A16" s="14">
        <v>15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15" customHeight="1">
      <c r="A17" s="17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5" customHeight="1">
      <c r="A18" s="14">
        <v>17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15" customHeight="1">
      <c r="A19" s="17">
        <v>18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5" customHeight="1">
      <c r="A20" s="14">
        <v>19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15" customHeight="1">
      <c r="A21" s="17">
        <v>20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</sheetData>
  <dataValidations count="4">
    <dataValidation type="list" allowBlank="1" sqref="C2:C21" xr:uid="{00000000-0002-0000-0400-000000000000}">
      <formula1>"Legitimate interest,Consent,Contract,Legal obligation,Not yet assessed"</formula1>
      <formula2>0</formula2>
    </dataValidation>
    <dataValidation type="list" allowBlank="1" sqref="I2:I21" xr:uid="{00000000-0002-0000-0400-000001000000}">
      <formula1>"Yes,No,Under assessment"</formula1>
      <formula2>0</formula2>
    </dataValidation>
    <dataValidation type="list" allowBlank="1" sqref="J2:J21" xr:uid="{00000000-0002-0000-0400-000002000000}">
      <formula1>"Not started,In progress,Complete"</formula1>
      <formula2>0</formula2>
    </dataValidation>
    <dataValidation type="list" allowBlank="1" sqref="K2:K21" xr:uid="{00000000-0002-0000-0400-000003000000}">
      <formula1>"Yes,No,N/A"</formula1>
      <formula2>0</formula2>
    </dataValidation>
  </dataValidations>
  <pageMargins left="0.35" right="0.35" top="0.4" bottom="0.4" header="0.511811023622047" footer="0.511811023622047"/>
  <pageSetup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62828"/>
    <pageSetUpPr fitToPage="1"/>
  </sheetPr>
  <dimension ref="A1:F30"/>
  <sheetViews>
    <sheetView tabSelected="1" zoomScaleNormal="100" workbookViewId="0">
      <selection activeCell="L16" sqref="L16"/>
    </sheetView>
  </sheetViews>
  <sheetFormatPr defaultColWidth="8.7109375" defaultRowHeight="15"/>
  <cols>
    <col min="1" max="1" width="3" customWidth="1"/>
    <col min="2" max="2" width="30" customWidth="1"/>
    <col min="3" max="6" width="15" customWidth="1"/>
  </cols>
  <sheetData>
    <row r="1" spans="1:6" ht="36" customHeight="1">
      <c r="A1" s="49" t="s">
        <v>128</v>
      </c>
      <c r="B1" s="57"/>
      <c r="C1" s="57"/>
      <c r="D1" s="57"/>
      <c r="E1" s="57"/>
      <c r="F1" s="57"/>
    </row>
    <row r="2" spans="1:6" ht="24" customHeight="1">
      <c r="A2" s="46" t="s">
        <v>129</v>
      </c>
      <c r="B2" s="57"/>
      <c r="C2" s="57"/>
      <c r="D2" s="57"/>
      <c r="E2" s="57"/>
      <c r="F2" s="57"/>
    </row>
    <row r="3" spans="1:6" ht="3.75" customHeight="1">
      <c r="A3" s="58"/>
      <c r="B3" s="57"/>
      <c r="C3" s="57"/>
      <c r="D3" s="57"/>
      <c r="E3" s="57"/>
      <c r="F3" s="57"/>
    </row>
    <row r="5" spans="1:6" ht="25.5" customHeight="1">
      <c r="B5" s="1" t="s">
        <v>130</v>
      </c>
    </row>
    <row r="6" spans="1:6" ht="15" customHeight="1">
      <c r="C6" s="18" t="s">
        <v>13</v>
      </c>
      <c r="D6" s="19" t="s">
        <v>15</v>
      </c>
      <c r="E6" s="20" t="s">
        <v>17</v>
      </c>
      <c r="F6" s="21" t="s">
        <v>19</v>
      </c>
    </row>
    <row r="7" spans="1:6" ht="36" customHeight="1">
      <c r="B7" s="2" t="s">
        <v>131</v>
      </c>
      <c r="C7" s="22">
        <f>COUNTIF('Tool Inventory'!P:P,"Block")</f>
        <v>0</v>
      </c>
      <c r="D7" s="22">
        <f>COUNTIF('Tool Inventory'!P:P,"Formalise")</f>
        <v>0</v>
      </c>
      <c r="E7" s="22">
        <f>COUNTIF('Tool Inventory'!P:P,"Adopt")</f>
        <v>0</v>
      </c>
      <c r="F7" s="22">
        <f>COUNTIF('Tool Inventory'!P:P,"Monitor")</f>
        <v>0</v>
      </c>
    </row>
    <row r="8" spans="1:6" ht="17.45" customHeight="1">
      <c r="B8" s="2" t="s">
        <v>132</v>
      </c>
      <c r="C8" s="48">
        <f>COUNTA('Tool Inventory'!B2:B26)</f>
        <v>0</v>
      </c>
      <c r="D8" s="60"/>
      <c r="E8" s="60"/>
      <c r="F8" s="60"/>
    </row>
    <row r="10" spans="1:6" ht="25.5" customHeight="1">
      <c r="B10" s="1" t="s">
        <v>54</v>
      </c>
    </row>
    <row r="12" spans="1:6" ht="15" customHeight="1">
      <c r="B12" s="2" t="s">
        <v>133</v>
      </c>
      <c r="C12" s="23">
        <f>COUNTIF('Tool Inventory'!H:H,"High")</f>
        <v>0</v>
      </c>
    </row>
    <row r="13" spans="1:6" ht="15" customHeight="1">
      <c r="B13" s="2" t="s">
        <v>134</v>
      </c>
      <c r="C13" s="23">
        <f>COUNTIF('Tool Inventory'!H:H,"Medium")</f>
        <v>0</v>
      </c>
    </row>
    <row r="14" spans="1:6" ht="15" customHeight="1">
      <c r="B14" s="2" t="s">
        <v>135</v>
      </c>
      <c r="C14" s="23">
        <f>COUNTIF('Tool Inventory'!H:H,"Low")</f>
        <v>0</v>
      </c>
    </row>
    <row r="16" spans="1:6" ht="25.5" customHeight="1">
      <c r="B16" s="1" t="s">
        <v>57</v>
      </c>
    </row>
    <row r="18" spans="2:6" ht="15" customHeight="1">
      <c r="B18" s="2" t="s">
        <v>136</v>
      </c>
      <c r="C18" s="23">
        <f>COUNTIF('Tool Inventory'!I:I,"Consumer")</f>
        <v>0</v>
      </c>
    </row>
    <row r="19" spans="2:6" ht="15" customHeight="1">
      <c r="B19" s="2" t="s">
        <v>137</v>
      </c>
      <c r="C19" s="23">
        <f>COUNTIF('Tool Inventory'!I:I,"Enterprise")</f>
        <v>0</v>
      </c>
    </row>
    <row r="21" spans="2:6" ht="25.5" customHeight="1">
      <c r="B21" s="1" t="s">
        <v>138</v>
      </c>
    </row>
    <row r="22" spans="2:6" ht="15" customHeight="1">
      <c r="B22" s="2" t="s">
        <v>139</v>
      </c>
      <c r="C22" s="23">
        <f>COUNTIF('Tool Inventory'!K:K,"Yes*")</f>
        <v>0</v>
      </c>
    </row>
    <row r="24" spans="2:6" ht="25.5" customHeight="1">
      <c r="B24" s="1" t="s">
        <v>140</v>
      </c>
    </row>
    <row r="25" spans="2:6" ht="15" customHeight="1">
      <c r="B25" s="2" t="s">
        <v>141</v>
      </c>
      <c r="C25" s="23">
        <f>COUNTIF('Tool Inventory'!L:L,"Yes")</f>
        <v>0</v>
      </c>
    </row>
    <row r="26" spans="2:6" ht="15" customHeight="1">
      <c r="B26" s="2" t="s">
        <v>142</v>
      </c>
      <c r="C26" s="23">
        <f>COUNTIF('Tool Inventory'!L:L,"Unknown")</f>
        <v>0</v>
      </c>
    </row>
    <row r="28" spans="2:6" ht="25.5" customHeight="1">
      <c r="B28" s="1" t="s">
        <v>143</v>
      </c>
    </row>
    <row r="29" spans="2:6" ht="39.75" customHeight="1">
      <c r="B29" s="47" t="str">
        <f>IF(C7&gt;0,"URGENT: "&amp;C7&amp;" tool(s) classified BLOCK — require immediate action within 2 weeks.","No Block-classified tools.")</f>
        <v>No Block-classified tools.</v>
      </c>
      <c r="C29" s="60"/>
      <c r="D29" s="60"/>
      <c r="E29" s="60"/>
      <c r="F29" s="60"/>
    </row>
    <row r="30" spans="2:6" ht="39.75" customHeight="1">
      <c r="B30" s="45" t="str">
        <f>IF(C25&gt;0,"WARNING: "&amp;C25&amp;" tool(s) train on input data — review for privilege and confidentiality exposure.","No tools training on input data.")</f>
        <v>No tools training on input data.</v>
      </c>
      <c r="C30" s="60"/>
      <c r="D30" s="60"/>
      <c r="E30" s="60"/>
      <c r="F30" s="60"/>
    </row>
  </sheetData>
  <mergeCells count="6">
    <mergeCell ref="B30:F30"/>
    <mergeCell ref="A2:F2"/>
    <mergeCell ref="B29:F29"/>
    <mergeCell ref="C8:F8"/>
    <mergeCell ref="A1:F1"/>
    <mergeCell ref="A3:F3"/>
  </mergeCells>
  <pageMargins left="0.75" right="0.75" top="1" bottom="1" header="0.511811023622047" footer="0.511811023622047"/>
  <pageSetup fitToHeight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2E7D32"/>
    <pageSetUpPr fitToPage="1"/>
  </sheetPr>
  <dimension ref="A1:I21"/>
  <sheetViews>
    <sheetView zoomScaleNormal="100" workbookViewId="0">
      <pane ySplit="1" topLeftCell="A2" activePane="bottomLeft" state="frozen"/>
      <selection pane="bottomLeft"/>
    </sheetView>
  </sheetViews>
  <sheetFormatPr defaultColWidth="8.7109375" defaultRowHeight="15"/>
  <cols>
    <col min="1" max="1" width="4" customWidth="1"/>
    <col min="2" max="2" width="34" customWidth="1"/>
    <col min="3" max="3" width="16" customWidth="1"/>
    <col min="4" max="4" width="14" customWidth="1"/>
    <col min="5" max="5" width="16" customWidth="1"/>
    <col min="6" max="6" width="14" customWidth="1"/>
    <col min="7" max="7" width="11" customWidth="1"/>
    <col min="8" max="8" width="12" customWidth="1"/>
    <col min="9" max="9" width="24" customWidth="1"/>
  </cols>
  <sheetData>
    <row r="1" spans="1:9" ht="30" customHeight="1">
      <c r="A1" s="13" t="s">
        <v>116</v>
      </c>
      <c r="B1" s="13" t="s">
        <v>144</v>
      </c>
      <c r="C1" s="13" t="s">
        <v>145</v>
      </c>
      <c r="D1" s="13" t="s">
        <v>146</v>
      </c>
      <c r="E1" s="13" t="s">
        <v>147</v>
      </c>
      <c r="F1" s="13" t="s">
        <v>148</v>
      </c>
      <c r="G1" s="13" t="s">
        <v>149</v>
      </c>
      <c r="H1" s="13" t="s">
        <v>150</v>
      </c>
      <c r="I1" s="13" t="s">
        <v>127</v>
      </c>
    </row>
    <row r="2" spans="1:9" ht="15" customHeight="1">
      <c r="A2" s="14">
        <v>1</v>
      </c>
      <c r="B2" s="15"/>
      <c r="C2" s="15"/>
      <c r="D2" s="15"/>
      <c r="E2" s="15"/>
      <c r="F2" s="15"/>
      <c r="G2" s="15"/>
      <c r="H2" s="15"/>
      <c r="I2" s="15"/>
    </row>
    <row r="3" spans="1:9" ht="15" customHeight="1">
      <c r="A3" s="17">
        <v>2</v>
      </c>
      <c r="B3" s="3"/>
      <c r="C3" s="3"/>
      <c r="D3" s="3"/>
      <c r="E3" s="3"/>
      <c r="F3" s="3"/>
      <c r="G3" s="3"/>
      <c r="H3" s="3"/>
      <c r="I3" s="3"/>
    </row>
    <row r="4" spans="1:9" ht="15" customHeight="1">
      <c r="A4" s="14">
        <v>3</v>
      </c>
      <c r="B4" s="15"/>
      <c r="C4" s="15"/>
      <c r="D4" s="15"/>
      <c r="E4" s="15"/>
      <c r="F4" s="15"/>
      <c r="G4" s="15"/>
      <c r="H4" s="15"/>
      <c r="I4" s="15"/>
    </row>
    <row r="5" spans="1:9" ht="15" customHeight="1">
      <c r="A5" s="17">
        <v>4</v>
      </c>
      <c r="B5" s="3"/>
      <c r="C5" s="3"/>
      <c r="D5" s="3"/>
      <c r="E5" s="3"/>
      <c r="F5" s="3"/>
      <c r="G5" s="3"/>
      <c r="H5" s="3"/>
      <c r="I5" s="3"/>
    </row>
    <row r="6" spans="1:9" ht="15" customHeight="1">
      <c r="A6" s="14">
        <v>5</v>
      </c>
      <c r="B6" s="15"/>
      <c r="C6" s="15"/>
      <c r="D6" s="15"/>
      <c r="E6" s="15"/>
      <c r="F6" s="15"/>
      <c r="G6" s="15"/>
      <c r="H6" s="15"/>
      <c r="I6" s="15"/>
    </row>
    <row r="7" spans="1:9" ht="15" customHeight="1">
      <c r="A7" s="17">
        <v>6</v>
      </c>
      <c r="B7" s="3"/>
      <c r="C7" s="3"/>
      <c r="D7" s="3"/>
      <c r="E7" s="3"/>
      <c r="F7" s="3"/>
      <c r="G7" s="3"/>
      <c r="H7" s="3"/>
      <c r="I7" s="3"/>
    </row>
    <row r="8" spans="1:9" ht="15" customHeight="1">
      <c r="A8" s="14">
        <v>7</v>
      </c>
      <c r="B8" s="15"/>
      <c r="C8" s="15"/>
      <c r="D8" s="15"/>
      <c r="E8" s="15"/>
      <c r="F8" s="15"/>
      <c r="G8" s="15"/>
      <c r="H8" s="15"/>
      <c r="I8" s="15"/>
    </row>
    <row r="9" spans="1:9" ht="15" customHeight="1">
      <c r="A9" s="17">
        <v>8</v>
      </c>
      <c r="B9" s="3"/>
      <c r="C9" s="3"/>
      <c r="D9" s="3"/>
      <c r="E9" s="3"/>
      <c r="F9" s="3"/>
      <c r="G9" s="3"/>
      <c r="H9" s="3"/>
      <c r="I9" s="3"/>
    </row>
    <row r="10" spans="1:9" ht="15" customHeight="1">
      <c r="A10" s="14">
        <v>9</v>
      </c>
      <c r="B10" s="15"/>
      <c r="C10" s="15"/>
      <c r="D10" s="15"/>
      <c r="E10" s="15"/>
      <c r="F10" s="15"/>
      <c r="G10" s="15"/>
      <c r="H10" s="15"/>
      <c r="I10" s="15"/>
    </row>
    <row r="11" spans="1:9" ht="15" customHeight="1">
      <c r="A11" s="17">
        <v>10</v>
      </c>
      <c r="B11" s="3"/>
      <c r="C11" s="3"/>
      <c r="D11" s="3"/>
      <c r="E11" s="3"/>
      <c r="F11" s="3"/>
      <c r="G11" s="3"/>
      <c r="H11" s="3"/>
      <c r="I11" s="3"/>
    </row>
    <row r="12" spans="1:9" ht="15" customHeight="1">
      <c r="A12" s="14">
        <v>11</v>
      </c>
      <c r="B12" s="15"/>
      <c r="C12" s="15"/>
      <c r="D12" s="15"/>
      <c r="E12" s="15"/>
      <c r="F12" s="15"/>
      <c r="G12" s="15"/>
      <c r="H12" s="15"/>
      <c r="I12" s="15"/>
    </row>
    <row r="13" spans="1:9" ht="15" customHeight="1">
      <c r="A13" s="17">
        <v>12</v>
      </c>
      <c r="B13" s="3"/>
      <c r="C13" s="3"/>
      <c r="D13" s="3"/>
      <c r="E13" s="3"/>
      <c r="F13" s="3"/>
      <c r="G13" s="3"/>
      <c r="H13" s="3"/>
      <c r="I13" s="3"/>
    </row>
    <row r="14" spans="1:9" ht="15" customHeight="1">
      <c r="A14" s="14">
        <v>13</v>
      </c>
      <c r="B14" s="15"/>
      <c r="C14" s="15"/>
      <c r="D14" s="15"/>
      <c r="E14" s="15"/>
      <c r="F14" s="15"/>
      <c r="G14" s="15"/>
      <c r="H14" s="15"/>
      <c r="I14" s="15"/>
    </row>
    <row r="15" spans="1:9" ht="15" customHeight="1">
      <c r="A15" s="17">
        <v>14</v>
      </c>
      <c r="B15" s="3"/>
      <c r="C15" s="3"/>
      <c r="D15" s="3"/>
      <c r="E15" s="3"/>
      <c r="F15" s="3"/>
      <c r="G15" s="3"/>
      <c r="H15" s="3"/>
      <c r="I15" s="3"/>
    </row>
    <row r="16" spans="1:9" ht="15" customHeight="1">
      <c r="A16" s="14">
        <v>15</v>
      </c>
      <c r="B16" s="15"/>
      <c r="C16" s="15"/>
      <c r="D16" s="15"/>
      <c r="E16" s="15"/>
      <c r="F16" s="15"/>
      <c r="G16" s="15"/>
      <c r="H16" s="15"/>
      <c r="I16" s="15"/>
    </row>
    <row r="17" spans="1:9" ht="15" customHeight="1">
      <c r="A17" s="17">
        <v>16</v>
      </c>
      <c r="B17" s="3"/>
      <c r="C17" s="3"/>
      <c r="D17" s="3"/>
      <c r="E17" s="3"/>
      <c r="F17" s="3"/>
      <c r="G17" s="3"/>
      <c r="H17" s="3"/>
      <c r="I17" s="3"/>
    </row>
    <row r="18" spans="1:9" ht="15" customHeight="1">
      <c r="A18" s="14">
        <v>17</v>
      </c>
      <c r="B18" s="15"/>
      <c r="C18" s="15"/>
      <c r="D18" s="15"/>
      <c r="E18" s="15"/>
      <c r="F18" s="15"/>
      <c r="G18" s="15"/>
      <c r="H18" s="15"/>
      <c r="I18" s="15"/>
    </row>
    <row r="19" spans="1:9" ht="15" customHeight="1">
      <c r="A19" s="17">
        <v>18</v>
      </c>
      <c r="B19" s="3"/>
      <c r="C19" s="3"/>
      <c r="D19" s="3"/>
      <c r="E19" s="3"/>
      <c r="F19" s="3"/>
      <c r="G19" s="3"/>
      <c r="H19" s="3"/>
      <c r="I19" s="3"/>
    </row>
    <row r="20" spans="1:9" ht="15" customHeight="1">
      <c r="A20" s="14">
        <v>19</v>
      </c>
      <c r="B20" s="15"/>
      <c r="C20" s="15"/>
      <c r="D20" s="15"/>
      <c r="E20" s="15"/>
      <c r="F20" s="15"/>
      <c r="G20" s="15"/>
      <c r="H20" s="15"/>
      <c r="I20" s="15"/>
    </row>
    <row r="21" spans="1:9" ht="15" customHeight="1">
      <c r="A21" s="17">
        <v>20</v>
      </c>
      <c r="B21" s="3"/>
      <c r="C21" s="3"/>
      <c r="D21" s="3"/>
      <c r="E21" s="3"/>
      <c r="F21" s="3"/>
      <c r="G21" s="3"/>
      <c r="H21" s="3"/>
      <c r="I21" s="3"/>
    </row>
  </sheetData>
  <dataValidations count="3">
    <dataValidation type="list" allowBlank="1" sqref="D2:D21" xr:uid="{00000000-0002-0000-0600-000000000000}">
      <formula1>"Immediate (2 weeks),Short-term (1 quarter),Ongoing"</formula1>
      <formula2>0</formula2>
    </dataValidation>
    <dataValidation type="list" allowBlank="1" sqref="H2:H21" xr:uid="{00000000-0002-0000-0600-000001000000}">
      <formula1>"Not started,In progress,Complete,Blocked"</formula1>
      <formula2>0</formula2>
    </dataValidation>
    <dataValidation type="list" allowBlank="1" sqref="E2:E21" xr:uid="{00000000-0002-0000-0600-000002000000}">
      <formula1>"Confidentiality,Privilege,Duty to court,Competence,Supervision,S.68 disclosure,Conflicts,Data protection,Multiple"</formula1>
      <formula2>0</formula2>
    </dataValidation>
  </dataValidations>
  <pageMargins left="0.35" right="0.35" top="0.4" bottom="0.4" header="0.511811023622047" footer="0.511811023622047"/>
  <pageSetup fitToHeight="0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F95FAAA139D249B10E7CBD0360123B" ma:contentTypeVersion="11" ma:contentTypeDescription="Create a new document." ma:contentTypeScope="" ma:versionID="b49152555026be1c27a046fb896cde41">
  <xsd:schema xmlns:xsd="http://www.w3.org/2001/XMLSchema" xmlns:xs="http://www.w3.org/2001/XMLSchema" xmlns:p="http://schemas.microsoft.com/office/2006/metadata/properties" xmlns:ns2="2f078f85-5999-43a4-affb-c5b893a256d7" xmlns:ns3="26206f22-3995-4455-8fb5-0dee2ca5de90" targetNamespace="http://schemas.microsoft.com/office/2006/metadata/properties" ma:root="true" ma:fieldsID="8df635b13535e566ec172b7440d239e5" ns2:_="" ns3:_="">
    <xsd:import namespace="2f078f85-5999-43a4-affb-c5b893a256d7"/>
    <xsd:import namespace="26206f22-3995-4455-8fb5-0dee2ca5d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78f85-5999-43a4-affb-c5b893a25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4f3b45f-3065-4471-88ab-00709faed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06f22-3995-4455-8fb5-0dee2ca5de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42ef8d4-5809-412d-8f30-90c2af21516f}" ma:internalName="TaxCatchAll" ma:showField="CatchAllData" ma:web="26206f22-3995-4455-8fb5-0dee2ca5d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206f22-3995-4455-8fb5-0dee2ca5de90" xsi:nil="true"/>
    <lcf76f155ced4ddcb4097134ff3c332f xmlns="2f078f85-5999-43a4-affb-c5b893a256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4E3978-BB47-4C2F-BF1C-42DD30EABAEF}"/>
</file>

<file path=customXml/itemProps2.xml><?xml version="1.0" encoding="utf-8"?>
<ds:datastoreItem xmlns:ds="http://schemas.openxmlformats.org/officeDocument/2006/customXml" ds:itemID="{3D8BE335-202B-4D28-9927-C7467093770C}"/>
</file>

<file path=customXml/itemProps3.xml><?xml version="1.0" encoding="utf-8"?>
<ds:datastoreItem xmlns:ds="http://schemas.openxmlformats.org/officeDocument/2006/customXml" ds:itemID="{3737263D-A000-4118-83C2-4C758C0119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>0</cp:revision>
  <dcterms:created xsi:type="dcterms:W3CDTF">2026-03-13T14:25:41Z</dcterms:created>
  <dcterms:modified xsi:type="dcterms:W3CDTF">2026-04-24T11:18:28Z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0x0101009CF95FAAA139D249B10E7CBD0360123B</vt:lpwstr>
  </property>
  <property fmtid="{D5CDD505-2E9C-101B-9397-08002B2CF9AE}" pid="3" name="MediaServiceImageTags">
    <vt:lpwstr/>
  </property>
</Properties>
</file>